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66925"/>
  <mc:AlternateContent xmlns:mc="http://schemas.openxmlformats.org/markup-compatibility/2006">
    <mc:Choice Requires="x15">
      <x15ac:absPath xmlns:x15ac="http://schemas.microsoft.com/office/spreadsheetml/2010/11/ac" url="C:\usr\Milieurekeningen\Bijdrages publicaties, studies, presentaties\INR FPB milieu-economische rekeningen\2021\Planweb\PEFA\"/>
    </mc:Choice>
  </mc:AlternateContent>
  <xr:revisionPtr revIDLastSave="0" documentId="13_ncr:1_{67D0333D-3E83-4636-8522-351043026DA4}" xr6:coauthVersionLast="47" xr6:coauthVersionMax="47" xr10:uidLastSave="{00000000-0000-0000-0000-000000000000}"/>
  <bookViews>
    <workbookView xWindow="-120" yWindow="-120" windowWidth="29040" windowHeight="15840" xr2:uid="{00000000-000D-0000-FFFF-FFFF00000000}"/>
  </bookViews>
  <sheets>
    <sheet name="Beschrijving" sheetId="9" r:id="rId1"/>
    <sheet name="Tabel_A" sheetId="2" r:id="rId2"/>
    <sheet name="Tabel_B" sheetId="3" r:id="rId3"/>
    <sheet name="Tabel_B1" sheetId="10" r:id="rId4"/>
    <sheet name="Tabel_B2" sheetId="11" r:id="rId5"/>
    <sheet name="Tabel_C" sheetId="6" r:id="rId6"/>
    <sheet name="Tabel_D" sheetId="7" r:id="rId7"/>
    <sheet name="Tabel_E" sheetId="8" r:id="rId8"/>
    <sheet name="Tabel_TJ" sheetId="12" r:id="rId9"/>
  </sheets>
  <externalReferences>
    <externalReference r:id="rId10"/>
    <externalReference r:id="rId11"/>
    <externalReference r:id="rId12"/>
  </externalReferences>
  <definedNames>
    <definedName name="COSISTABLE">[1]Consistency!$AA$1:$AA$9</definedName>
    <definedName name="COSISVAL">[1]Consistency!$AB$1:$AB$2</definedName>
    <definedName name="COUNTRIES">[1]Parameters!$B$18:$B$51</definedName>
    <definedName name="COUNTRY">[2]parameters!$B$22:$B$60</definedName>
    <definedName name="form" localSheetId="8">[1]Parameters!#REF!</definedName>
    <definedName name="form">[1]Parameters!#REF!</definedName>
    <definedName name="FORMATS" localSheetId="8">[1]Parameters!#REF!</definedName>
    <definedName name="FORMATS">[1]Parameters!#REF!</definedName>
    <definedName name="ROUNDING">[3]Parameters!$E$53:$E$54</definedName>
    <definedName name="TABLESEL">[1]Parameters!$E$4:$E$8</definedName>
    <definedName name="TABLESELRED">[1]Parameters!$E$5:$E$8</definedName>
    <definedName name="YEAR">[2]parameters!$C$70:$C$90</definedName>
  </definedNames>
  <calcPr calcId="191029" calcOnSave="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G8" i="12" l="1"/>
  <c r="CF8" i="12"/>
  <c r="CE8" i="12"/>
  <c r="CD8" i="12"/>
  <c r="CC8" i="12"/>
  <c r="CB8" i="12"/>
  <c r="CA8" i="12"/>
  <c r="BZ8" i="12"/>
  <c r="BY8" i="12"/>
  <c r="BX8" i="12"/>
  <c r="BW8" i="12"/>
  <c r="BV8" i="12"/>
  <c r="BU8" i="12"/>
  <c r="BT8" i="12"/>
  <c r="BS8" i="12"/>
  <c r="BR8" i="12"/>
  <c r="BQ8" i="12"/>
  <c r="BP8" i="12"/>
  <c r="BO8" i="12"/>
  <c r="BN8" i="12"/>
  <c r="BM8" i="12"/>
  <c r="BL8" i="12"/>
  <c r="BK8" i="12"/>
  <c r="BJ8" i="12"/>
  <c r="BI8" i="12"/>
  <c r="BH8" i="12"/>
  <c r="BG8" i="12"/>
  <c r="BF8" i="12"/>
  <c r="BE8" i="12"/>
  <c r="BD8" i="12"/>
  <c r="BC8" i="12"/>
  <c r="BB8" i="12"/>
  <c r="BA8" i="12"/>
  <c r="AZ8" i="12"/>
  <c r="AY8" i="12"/>
  <c r="AX8" i="12"/>
  <c r="AW8" i="12"/>
  <c r="AV8" i="12"/>
  <c r="AU8" i="12"/>
  <c r="AT8" i="12"/>
  <c r="AS8" i="12"/>
  <c r="AR8" i="12"/>
  <c r="AQ8" i="12"/>
  <c r="AP8" i="12"/>
  <c r="AO8" i="12"/>
  <c r="AN8" i="12"/>
  <c r="AM8" i="12"/>
  <c r="AL8" i="12"/>
  <c r="AK8" i="12"/>
  <c r="AJ8" i="12"/>
  <c r="AI8" i="12"/>
  <c r="AH8" i="12"/>
  <c r="AG8" i="12"/>
  <c r="AF8" i="12"/>
  <c r="AE8" i="12"/>
  <c r="AD8" i="12"/>
  <c r="AC8" i="12"/>
  <c r="AB8" i="12"/>
  <c r="AA8" i="12"/>
  <c r="Z8" i="12"/>
  <c r="Y8" i="12"/>
  <c r="X8" i="12"/>
  <c r="W8" i="12"/>
  <c r="V8" i="12"/>
  <c r="U8" i="12"/>
  <c r="T8" i="12"/>
  <c r="S8" i="12"/>
  <c r="R8" i="12"/>
  <c r="Q8" i="12"/>
  <c r="P8" i="12"/>
  <c r="O8" i="12"/>
  <c r="N8" i="12"/>
  <c r="M8" i="12"/>
  <c r="L8" i="12"/>
  <c r="K8" i="12"/>
  <c r="J8" i="12"/>
  <c r="I8" i="12"/>
  <c r="H8" i="12"/>
  <c r="G8" i="12"/>
  <c r="F8" i="12"/>
  <c r="E8" i="12"/>
  <c r="D8" i="12"/>
  <c r="C8" i="12"/>
  <c r="CG5" i="12"/>
  <c r="CF5" i="12"/>
  <c r="CE5" i="12"/>
  <c r="CD5" i="12"/>
  <c r="CC5" i="12"/>
  <c r="CB5" i="12"/>
  <c r="CA5" i="12"/>
  <c r="BZ5" i="12"/>
  <c r="BY5" i="12"/>
  <c r="BX5" i="12"/>
  <c r="BW5" i="12"/>
  <c r="BV5" i="12"/>
  <c r="BU5" i="12"/>
  <c r="BT5" i="12"/>
  <c r="BS5" i="12"/>
  <c r="BR5" i="12"/>
  <c r="BQ5" i="12"/>
  <c r="BP5" i="12"/>
  <c r="BO5" i="12"/>
  <c r="BN5" i="12"/>
  <c r="BM5" i="12"/>
  <c r="BL5" i="12"/>
  <c r="BK5" i="12"/>
  <c r="BJ5" i="12"/>
  <c r="BI5" i="12"/>
  <c r="BH5" i="12"/>
  <c r="BG5" i="12"/>
  <c r="BF5" i="12"/>
  <c r="BE5" i="12"/>
  <c r="BD5" i="12"/>
  <c r="BC5" i="12"/>
  <c r="BB5" i="12"/>
  <c r="BA5" i="12"/>
  <c r="AZ5" i="12"/>
  <c r="AY5" i="12"/>
  <c r="AX5" i="12"/>
  <c r="AW5" i="12"/>
  <c r="AV5" i="12"/>
  <c r="AU5" i="12"/>
  <c r="AT5" i="12"/>
  <c r="AS5" i="12"/>
  <c r="AR5" i="12"/>
  <c r="AQ5" i="12"/>
  <c r="AP5" i="12"/>
  <c r="AO5" i="12"/>
  <c r="AN5" i="12"/>
  <c r="AM5" i="12"/>
  <c r="AL5" i="12"/>
  <c r="AK5" i="12"/>
  <c r="AJ5" i="12"/>
  <c r="AI5" i="12"/>
  <c r="AH5" i="12"/>
  <c r="AG5" i="12"/>
  <c r="AF5" i="12"/>
  <c r="AE5" i="12"/>
  <c r="AD5" i="12"/>
  <c r="AC5" i="12"/>
  <c r="AB5" i="12"/>
  <c r="AA5" i="12"/>
  <c r="Z5" i="12"/>
  <c r="Y5" i="12"/>
  <c r="X5" i="12"/>
  <c r="W5" i="12"/>
  <c r="V5" i="12"/>
  <c r="U5" i="12"/>
  <c r="T5" i="12"/>
  <c r="S5" i="12"/>
  <c r="R5" i="12"/>
  <c r="Q5" i="12"/>
  <c r="P5" i="12"/>
  <c r="O5" i="12"/>
  <c r="N5" i="12"/>
  <c r="M5" i="12"/>
  <c r="L5" i="12"/>
  <c r="K5" i="12"/>
  <c r="J5" i="12"/>
  <c r="I5" i="12"/>
  <c r="H5" i="12"/>
  <c r="G5" i="12"/>
  <c r="F5" i="12"/>
  <c r="E5" i="12"/>
  <c r="D5" i="12"/>
  <c r="C5" i="12"/>
  <c r="CG4" i="12"/>
  <c r="CF4" i="12"/>
  <c r="CE4" i="12"/>
  <c r="CD4" i="12"/>
  <c r="CC4" i="12"/>
  <c r="CB4" i="12"/>
  <c r="CA4" i="12"/>
  <c r="BZ4" i="12"/>
  <c r="BY4" i="12"/>
  <c r="BX4" i="12"/>
  <c r="BW4" i="12"/>
  <c r="BV4" i="12"/>
  <c r="BU4" i="12"/>
  <c r="BT4" i="12"/>
  <c r="BS4" i="12"/>
  <c r="BR4" i="12"/>
  <c r="BQ4" i="12"/>
  <c r="BP4" i="12"/>
  <c r="BO4" i="12"/>
  <c r="BN4" i="12"/>
  <c r="BM4" i="12"/>
  <c r="BL4" i="12"/>
  <c r="BK4" i="12"/>
  <c r="BJ4" i="12"/>
  <c r="BI4" i="12"/>
  <c r="BH4" i="12"/>
  <c r="BG4" i="12"/>
  <c r="BF4" i="12"/>
  <c r="BE4" i="12"/>
  <c r="BD4" i="12"/>
  <c r="BC4" i="12"/>
  <c r="BB4" i="12"/>
  <c r="BA4" i="12"/>
  <c r="AZ4" i="12"/>
  <c r="AY4" i="12"/>
  <c r="AX4" i="12"/>
  <c r="AW4" i="12"/>
  <c r="AV4" i="12"/>
  <c r="AU4" i="12"/>
  <c r="AT4" i="12"/>
  <c r="AS4" i="12"/>
  <c r="AR4" i="12"/>
  <c r="AQ4" i="12"/>
  <c r="AP4" i="12"/>
  <c r="AO4" i="12"/>
  <c r="AN4" i="12"/>
  <c r="AM4" i="12"/>
  <c r="AL4" i="12"/>
  <c r="AK4" i="12"/>
  <c r="AJ4" i="12"/>
  <c r="AI4" i="12"/>
  <c r="AH4" i="12"/>
  <c r="AG4" i="12"/>
  <c r="AF4" i="12"/>
  <c r="AE4" i="12"/>
  <c r="AD4" i="12"/>
  <c r="AC4" i="12"/>
  <c r="AB4" i="12"/>
  <c r="AA4" i="12"/>
  <c r="Z4" i="12"/>
  <c r="Y4" i="12"/>
  <c r="X4" i="12"/>
  <c r="W4" i="12"/>
  <c r="V4" i="12"/>
  <c r="U4" i="12"/>
  <c r="T4" i="12"/>
  <c r="S4" i="12"/>
  <c r="R4" i="12"/>
  <c r="Q4" i="12"/>
  <c r="P4" i="12"/>
  <c r="O4" i="12"/>
  <c r="N4" i="12"/>
  <c r="M4" i="12"/>
  <c r="L4" i="12"/>
  <c r="K4" i="12"/>
  <c r="J4" i="12"/>
  <c r="I4" i="12"/>
  <c r="H4" i="12"/>
  <c r="G4" i="12"/>
  <c r="F4" i="12"/>
  <c r="E4" i="12"/>
  <c r="D4" i="12"/>
  <c r="C4" i="12"/>
  <c r="CG3" i="12"/>
  <c r="CF3" i="12"/>
  <c r="CE3" i="12"/>
  <c r="CD3" i="12"/>
  <c r="CC3" i="12"/>
  <c r="CB3" i="12"/>
  <c r="CA3" i="12"/>
  <c r="BZ3" i="12"/>
  <c r="BY3" i="12"/>
  <c r="BX3" i="12"/>
  <c r="BW3" i="12"/>
  <c r="BV3" i="12"/>
  <c r="BU3" i="12"/>
  <c r="BT3" i="12"/>
  <c r="BS3" i="12"/>
  <c r="BR3" i="12"/>
  <c r="BQ3" i="12"/>
  <c r="BP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O3" i="12"/>
  <c r="N3" i="12"/>
  <c r="M3" i="12"/>
  <c r="L3" i="12"/>
  <c r="K3" i="12"/>
  <c r="J3" i="12"/>
  <c r="I3" i="12"/>
  <c r="H3" i="12"/>
  <c r="G3" i="12"/>
  <c r="F3" i="12"/>
  <c r="E3" i="12"/>
  <c r="D3" i="12"/>
  <c r="C3" i="12"/>
  <c r="P6" i="12" l="1"/>
  <c r="P9" i="12" s="1"/>
  <c r="P10" i="12" s="1"/>
  <c r="AF6" i="12"/>
  <c r="AF9" i="12" s="1"/>
  <c r="AF10" i="12" s="1"/>
  <c r="AJ6" i="12"/>
  <c r="AJ9" i="12" s="1"/>
  <c r="AJ10" i="12" s="1"/>
  <c r="AN6" i="12"/>
  <c r="AN9" i="12" s="1"/>
  <c r="AN10" i="12" s="1"/>
  <c r="AR6" i="12"/>
  <c r="AR9" i="12" s="1"/>
  <c r="AR10" i="12" s="1"/>
  <c r="AV6" i="12"/>
  <c r="AV9" i="12" s="1"/>
  <c r="AV10" i="12" s="1"/>
  <c r="AZ6" i="12"/>
  <c r="AZ9" i="12" s="1"/>
  <c r="AZ10" i="12" s="1"/>
  <c r="BD6" i="12"/>
  <c r="BD9" i="12" s="1"/>
  <c r="BD10" i="12" s="1"/>
  <c r="BH6" i="12"/>
  <c r="BH9" i="12" s="1"/>
  <c r="BH10" i="12" s="1"/>
  <c r="BL6" i="12"/>
  <c r="BL9" i="12" s="1"/>
  <c r="BL10" i="12" s="1"/>
  <c r="BP6" i="12"/>
  <c r="BP9" i="12" s="1"/>
  <c r="BP10" i="12" s="1"/>
  <c r="BT6" i="12"/>
  <c r="BT9" i="12" s="1"/>
  <c r="BT10" i="12" s="1"/>
  <c r="BX6" i="12"/>
  <c r="BX9" i="12" s="1"/>
  <c r="BX10" i="12" s="1"/>
  <c r="CB6" i="12"/>
  <c r="CB9" i="12" s="1"/>
  <c r="CB10" i="12" s="1"/>
  <c r="CF6" i="12"/>
  <c r="CF9" i="12" s="1"/>
  <c r="CF10" i="12" s="1"/>
  <c r="H6" i="12"/>
  <c r="H9" i="12" s="1"/>
  <c r="H10" i="12" s="1"/>
  <c r="T6" i="12"/>
  <c r="T9" i="12" s="1"/>
  <c r="T10" i="12" s="1"/>
  <c r="X6" i="12"/>
  <c r="X9" i="12" s="1"/>
  <c r="X10" i="12" s="1"/>
  <c r="C6" i="12"/>
  <c r="C9" i="12" s="1"/>
  <c r="C10" i="12" s="1"/>
  <c r="G6" i="12"/>
  <c r="G9" i="12" s="1"/>
  <c r="G10" i="12" s="1"/>
  <c r="K6" i="12"/>
  <c r="K9" i="12" s="1"/>
  <c r="K10" i="12" s="1"/>
  <c r="O6" i="12"/>
  <c r="S6" i="12"/>
  <c r="W6" i="12"/>
  <c r="W9" i="12" s="1"/>
  <c r="W10" i="12" s="1"/>
  <c r="AA6" i="12"/>
  <c r="AA9" i="12" s="1"/>
  <c r="AA10" i="12" s="1"/>
  <c r="AE6" i="12"/>
  <c r="AI6" i="12"/>
  <c r="AI9" i="12" s="1"/>
  <c r="AI10" i="12" s="1"/>
  <c r="AM6" i="12"/>
  <c r="AM9" i="12" s="1"/>
  <c r="AM10" i="12" s="1"/>
  <c r="AQ6" i="12"/>
  <c r="AQ9" i="12" s="1"/>
  <c r="AQ10" i="12" s="1"/>
  <c r="AU6" i="12"/>
  <c r="AU9" i="12" s="1"/>
  <c r="AU10" i="12" s="1"/>
  <c r="AY6" i="12"/>
  <c r="AY9" i="12" s="1"/>
  <c r="AY10" i="12" s="1"/>
  <c r="BC6" i="12"/>
  <c r="BC9" i="12" s="1"/>
  <c r="BC10" i="12" s="1"/>
  <c r="BG6" i="12"/>
  <c r="BK6" i="12"/>
  <c r="BK9" i="12" s="1"/>
  <c r="BK10" i="12" s="1"/>
  <c r="BO6" i="12"/>
  <c r="BO9" i="12" s="1"/>
  <c r="BO10" i="12" s="1"/>
  <c r="BS6" i="12"/>
  <c r="BS9" i="12" s="1"/>
  <c r="BS10" i="12" s="1"/>
  <c r="BW6" i="12"/>
  <c r="CA6" i="12"/>
  <c r="CE6" i="12"/>
  <c r="CE9" i="12" s="1"/>
  <c r="CE10" i="12" s="1"/>
  <c r="D6" i="12"/>
  <c r="D9" i="12" s="1"/>
  <c r="D10" i="12" s="1"/>
  <c r="L6" i="12"/>
  <c r="L9" i="12" s="1"/>
  <c r="L10" i="12" s="1"/>
  <c r="AB6" i="12"/>
  <c r="AB9" i="12" s="1"/>
  <c r="AB10" i="12" s="1"/>
  <c r="E6" i="12"/>
  <c r="E9" i="12" s="1"/>
  <c r="E10" i="12" s="1"/>
  <c r="M6" i="12"/>
  <c r="M9" i="12" s="1"/>
  <c r="M10" i="12" s="1"/>
  <c r="U6" i="12"/>
  <c r="U9" i="12" s="1"/>
  <c r="U10" i="12" s="1"/>
  <c r="AC6" i="12"/>
  <c r="AC9" i="12" s="1"/>
  <c r="AC10" i="12" s="1"/>
  <c r="AK6" i="12"/>
  <c r="AK9" i="12" s="1"/>
  <c r="AK10" i="12" s="1"/>
  <c r="AS6" i="12"/>
  <c r="AS9" i="12" s="1"/>
  <c r="AS10" i="12" s="1"/>
  <c r="AW6" i="12"/>
  <c r="AW9" i="12" s="1"/>
  <c r="AW10" i="12" s="1"/>
  <c r="BI6" i="12"/>
  <c r="BI9" i="12" s="1"/>
  <c r="BI10" i="12" s="1"/>
  <c r="BQ6" i="12"/>
  <c r="BQ9" i="12" s="1"/>
  <c r="BQ10" i="12" s="1"/>
  <c r="BY6" i="12"/>
  <c r="BY9" i="12" s="1"/>
  <c r="BY10" i="12" s="1"/>
  <c r="CG6" i="12"/>
  <c r="CG9" i="12" s="1"/>
  <c r="CG10" i="12" s="1"/>
  <c r="S9" i="12"/>
  <c r="S10" i="12" s="1"/>
  <c r="BW9" i="12"/>
  <c r="BW10" i="12" s="1"/>
  <c r="J6" i="12"/>
  <c r="J9" i="12" s="1"/>
  <c r="J10" i="12" s="1"/>
  <c r="R6" i="12"/>
  <c r="R9" i="12" s="1"/>
  <c r="R10" i="12" s="1"/>
  <c r="V6" i="12"/>
  <c r="V9" i="12" s="1"/>
  <c r="V10" i="12" s="1"/>
  <c r="Z6" i="12"/>
  <c r="Z9" i="12" s="1"/>
  <c r="Z10" i="12" s="1"/>
  <c r="AD6" i="12"/>
  <c r="AD9" i="12" s="1"/>
  <c r="AD10" i="12" s="1"/>
  <c r="AH6" i="12"/>
  <c r="AH9" i="12" s="1"/>
  <c r="AH10" i="12" s="1"/>
  <c r="AL6" i="12"/>
  <c r="AL9" i="12" s="1"/>
  <c r="AL10" i="12" s="1"/>
  <c r="AP6" i="12"/>
  <c r="AP9" i="12" s="1"/>
  <c r="AP10" i="12" s="1"/>
  <c r="AT6" i="12"/>
  <c r="AT9" i="12" s="1"/>
  <c r="AT10" i="12" s="1"/>
  <c r="AX6" i="12"/>
  <c r="AX9" i="12" s="1"/>
  <c r="AX10" i="12" s="1"/>
  <c r="BB6" i="12"/>
  <c r="BB9" i="12" s="1"/>
  <c r="BB10" i="12" s="1"/>
  <c r="BF6" i="12"/>
  <c r="BF9" i="12" s="1"/>
  <c r="BF10" i="12" s="1"/>
  <c r="BJ6" i="12"/>
  <c r="BJ9" i="12" s="1"/>
  <c r="BJ10" i="12" s="1"/>
  <c r="BN6" i="12"/>
  <c r="BN9" i="12" s="1"/>
  <c r="BN10" i="12" s="1"/>
  <c r="BR6" i="12"/>
  <c r="BR9" i="12" s="1"/>
  <c r="BR10" i="12" s="1"/>
  <c r="BV6" i="12"/>
  <c r="BV9" i="12" s="1"/>
  <c r="BV10" i="12" s="1"/>
  <c r="BZ6" i="12"/>
  <c r="BZ9" i="12" s="1"/>
  <c r="BZ10" i="12" s="1"/>
  <c r="CD6" i="12"/>
  <c r="CD9" i="12" s="1"/>
  <c r="CD10" i="12" s="1"/>
  <c r="I6" i="12"/>
  <c r="I9" i="12" s="1"/>
  <c r="I10" i="12" s="1"/>
  <c r="Q6" i="12"/>
  <c r="Q9" i="12" s="1"/>
  <c r="Q10" i="12" s="1"/>
  <c r="Y6" i="12"/>
  <c r="Y9" i="12" s="1"/>
  <c r="Y10" i="12" s="1"/>
  <c r="AG6" i="12"/>
  <c r="AG9" i="12" s="1"/>
  <c r="AG10" i="12" s="1"/>
  <c r="AO6" i="12"/>
  <c r="AO9" i="12" s="1"/>
  <c r="AO10" i="12" s="1"/>
  <c r="BA6" i="12"/>
  <c r="BA9" i="12" s="1"/>
  <c r="BA10" i="12" s="1"/>
  <c r="BE6" i="12"/>
  <c r="BE9" i="12" s="1"/>
  <c r="BE10" i="12" s="1"/>
  <c r="BM6" i="12"/>
  <c r="BM9" i="12" s="1"/>
  <c r="BM10" i="12" s="1"/>
  <c r="BU6" i="12"/>
  <c r="BU9" i="12" s="1"/>
  <c r="BU10" i="12" s="1"/>
  <c r="CC6" i="12"/>
  <c r="CC9" i="12" s="1"/>
  <c r="CC10" i="12" s="1"/>
  <c r="O9" i="12"/>
  <c r="O10" i="12" s="1"/>
  <c r="AE9" i="12"/>
  <c r="AE10" i="12" s="1"/>
  <c r="BG9" i="12"/>
  <c r="BG10" i="12" s="1"/>
  <c r="CA9" i="12"/>
  <c r="CA10" i="12" s="1"/>
  <c r="F6" i="12"/>
  <c r="F9" i="12" s="1"/>
  <c r="F10" i="12" s="1"/>
  <c r="N6" i="12"/>
  <c r="N9" i="12" s="1"/>
  <c r="N10" i="12" s="1"/>
  <c r="F39" i="2"/>
  <c r="J39" i="2"/>
  <c r="N39" i="2"/>
  <c r="R39" i="2"/>
  <c r="V39" i="2"/>
  <c r="Z39" i="2"/>
  <c r="AP39" i="2"/>
  <c r="AT39" i="2"/>
  <c r="BB39" i="2"/>
  <c r="BF39" i="2"/>
  <c r="BN39" i="2"/>
  <c r="BR39" i="2"/>
  <c r="BV39" i="2"/>
  <c r="BZ39" i="2"/>
  <c r="AD39" i="2"/>
  <c r="AX39" i="2"/>
  <c r="CL13" i="2"/>
  <c r="CL17" i="2"/>
  <c r="CL18" i="2"/>
  <c r="CL22" i="2"/>
  <c r="CL25" i="2"/>
  <c r="CL26" i="2"/>
  <c r="CL27" i="2"/>
  <c r="CL28" i="2"/>
  <c r="CL29" i="2"/>
  <c r="CL30" i="2"/>
  <c r="CL31" i="2"/>
  <c r="G39" i="2"/>
  <c r="K39" i="2"/>
  <c r="O39" i="2"/>
  <c r="S39" i="2"/>
  <c r="W39" i="2"/>
  <c r="CD39" i="2"/>
  <c r="CC39" i="2"/>
  <c r="E39" i="2"/>
  <c r="H39" i="2"/>
  <c r="L39" i="2"/>
  <c r="M39" i="2"/>
  <c r="P39" i="2"/>
  <c r="Q39" i="2"/>
  <c r="T39" i="2"/>
  <c r="U39" i="2"/>
  <c r="X39" i="2"/>
  <c r="Y39" i="2"/>
  <c r="AA39" i="2"/>
  <c r="AB39" i="2"/>
  <c r="AC39" i="2"/>
  <c r="AE39" i="2"/>
  <c r="AF39" i="2"/>
  <c r="AG39" i="2"/>
  <c r="AI39" i="2"/>
  <c r="AJ39" i="2"/>
  <c r="AK39" i="2"/>
  <c r="AM39" i="2"/>
  <c r="AN39" i="2"/>
  <c r="AO39" i="2"/>
  <c r="AQ39" i="2"/>
  <c r="AR39" i="2"/>
  <c r="AU39" i="2"/>
  <c r="AV39" i="2"/>
  <c r="AW39" i="2"/>
  <c r="AY39" i="2"/>
  <c r="AZ39" i="2"/>
  <c r="BA39" i="2"/>
  <c r="BC39" i="2"/>
  <c r="BE39" i="2"/>
  <c r="BG39" i="2"/>
  <c r="BH39" i="2"/>
  <c r="BI39" i="2"/>
  <c r="BK39" i="2"/>
  <c r="BL39" i="2"/>
  <c r="BM39" i="2"/>
  <c r="BO39" i="2"/>
  <c r="BP39" i="2"/>
  <c r="BS39" i="2"/>
  <c r="BU39" i="2"/>
  <c r="BX39" i="2"/>
  <c r="BY39" i="2"/>
  <c r="CA39" i="2"/>
  <c r="CB39" i="2"/>
  <c r="CE39" i="2"/>
  <c r="CF39" i="2"/>
  <c r="CL6" i="3"/>
  <c r="CL34" i="2"/>
  <c r="CL6" i="2"/>
  <c r="AL39" i="2" l="1"/>
  <c r="BW39" i="2"/>
  <c r="BT39" i="2"/>
  <c r="BJ39" i="2"/>
  <c r="BQ39" i="2"/>
  <c r="AS39" i="2"/>
  <c r="I39" i="2"/>
  <c r="AH39" i="2"/>
  <c r="BD39" i="2"/>
  <c r="D39" i="2"/>
  <c r="CL16" i="2"/>
  <c r="CL36" i="2"/>
  <c r="CL24" i="2"/>
  <c r="CL20" i="2"/>
  <c r="CL21" i="2"/>
  <c r="CL26" i="3"/>
  <c r="CL27" i="3"/>
  <c r="CL19" i="2"/>
  <c r="CL19" i="3"/>
  <c r="CL23" i="2"/>
  <c r="CL23" i="3"/>
  <c r="CL5" i="3"/>
  <c r="CL30" i="3"/>
  <c r="CL18" i="3"/>
  <c r="CL15" i="2"/>
  <c r="CL15" i="3"/>
  <c r="CL22" i="3"/>
  <c r="CL13" i="3"/>
  <c r="CL14" i="3"/>
  <c r="CL17" i="3"/>
  <c r="CL21" i="3"/>
  <c r="CL25" i="3"/>
  <c r="CL29" i="3"/>
  <c r="G39" i="3"/>
  <c r="K39" i="3"/>
  <c r="O39" i="3"/>
  <c r="S39" i="3"/>
  <c r="W39" i="3"/>
  <c r="AA39" i="3"/>
  <c r="BS39" i="3"/>
  <c r="CL10" i="3"/>
  <c r="CL31" i="3"/>
  <c r="CL36" i="3"/>
  <c r="L39" i="3"/>
  <c r="P39" i="3"/>
  <c r="T39" i="3"/>
  <c r="X39" i="3"/>
  <c r="AB39" i="3"/>
  <c r="CL16" i="3"/>
  <c r="CL20" i="3"/>
  <c r="CL24" i="3"/>
  <c r="CL28" i="3"/>
  <c r="E39" i="3"/>
  <c r="M39" i="3"/>
  <c r="U39" i="3"/>
  <c r="Y39" i="3"/>
  <c r="AC39" i="3"/>
  <c r="CL7" i="3"/>
  <c r="CL34" i="3"/>
  <c r="CD39" i="3"/>
  <c r="CE39" i="3"/>
  <c r="CF39" i="3"/>
  <c r="BT39" i="3" l="1"/>
  <c r="CK39" i="2"/>
  <c r="C39" i="2"/>
  <c r="CL5" i="2"/>
  <c r="AD39" i="3"/>
  <c r="AS39" i="3"/>
  <c r="BE39" i="3"/>
  <c r="BL39" i="3"/>
  <c r="AF39" i="3"/>
  <c r="BG39" i="3"/>
  <c r="AI39" i="3"/>
  <c r="BZ39" i="3"/>
  <c r="BR39" i="3"/>
  <c r="BF39" i="3"/>
  <c r="AT39" i="3"/>
  <c r="Z39" i="3"/>
  <c r="R39" i="3"/>
  <c r="J39" i="3"/>
  <c r="AQ39" i="3"/>
  <c r="CL7" i="2"/>
  <c r="BC39" i="3"/>
  <c r="BI39" i="3"/>
  <c r="AL39" i="3"/>
  <c r="BW39" i="3"/>
  <c r="AZ39" i="3"/>
  <c r="D39" i="3"/>
  <c r="AY39" i="3"/>
  <c r="AE39" i="3"/>
  <c r="AK39" i="3"/>
  <c r="AO39" i="3"/>
  <c r="CL10" i="2"/>
  <c r="CB39" i="3"/>
  <c r="AN39" i="3"/>
  <c r="AU39" i="3"/>
  <c r="BV39" i="3"/>
  <c r="BN39" i="3"/>
  <c r="BB39" i="3"/>
  <c r="AP39" i="3"/>
  <c r="V39" i="3"/>
  <c r="N39" i="3"/>
  <c r="F39" i="3"/>
  <c r="BM39" i="3"/>
  <c r="BO39" i="3"/>
  <c r="AR39" i="3"/>
  <c r="AW39" i="3"/>
  <c r="BY39" i="3"/>
  <c r="BA39" i="3"/>
  <c r="I39" i="3"/>
  <c r="BH39" i="3"/>
  <c r="BD39" i="3"/>
  <c r="AG39" i="3"/>
  <c r="AH39" i="3"/>
  <c r="BJ39" i="3"/>
  <c r="BU39" i="3"/>
  <c r="Q39" i="3"/>
  <c r="BX39" i="3"/>
  <c r="AJ39" i="3"/>
  <c r="H39" i="3"/>
  <c r="CA39" i="3"/>
  <c r="BK39" i="3"/>
  <c r="AM39" i="3"/>
  <c r="BP39" i="3"/>
  <c r="CL12" i="2"/>
  <c r="AV39" i="3"/>
  <c r="CL14" i="2"/>
  <c r="BQ39" i="3" l="1"/>
  <c r="AX39" i="3"/>
  <c r="CL12" i="3"/>
  <c r="CL11" i="3"/>
  <c r="CL9" i="3"/>
  <c r="CL9" i="2"/>
  <c r="CL35" i="3"/>
  <c r="CL35" i="2"/>
  <c r="CC39" i="3"/>
  <c r="CL8" i="3"/>
  <c r="CL8" i="2"/>
  <c r="CL4" i="3"/>
  <c r="CL4" i="2"/>
  <c r="CL11" i="2" l="1"/>
  <c r="CL32" i="3"/>
  <c r="CL33" i="3"/>
  <c r="CL33" i="2"/>
  <c r="CL3" i="3"/>
  <c r="CL3" i="2"/>
  <c r="CL32" i="2"/>
  <c r="CK39" i="3" l="1"/>
  <c r="CL38" i="3"/>
  <c r="C39" i="3"/>
  <c r="CL38" i="2"/>
</calcChain>
</file>

<file path=xl/sharedStrings.xml><?xml version="1.0" encoding="utf-8"?>
<sst xmlns="http://schemas.openxmlformats.org/spreadsheetml/2006/main" count="1689" uniqueCount="359">
  <si>
    <t>STADIF</t>
  </si>
  <si>
    <t>TOTAL</t>
  </si>
  <si>
    <t>4.m</t>
  </si>
  <si>
    <t>item 1</t>
  </si>
  <si>
    <t>item 2.1</t>
  </si>
  <si>
    <t>item 2.2</t>
  </si>
  <si>
    <t>item 2.3</t>
  </si>
  <si>
    <t>item 2.4</t>
  </si>
  <si>
    <t>item 3.1</t>
  </si>
  <si>
    <t>item 3.2</t>
  </si>
  <si>
    <t xml:space="preserve">item 3.3 </t>
  </si>
  <si>
    <t>item 4</t>
  </si>
  <si>
    <t>item 4.m</t>
  </si>
  <si>
    <t>item 5</t>
  </si>
  <si>
    <t>Total des ménages</t>
  </si>
  <si>
    <t>Activités de chauffage et refroidissement des ménages</t>
  </si>
  <si>
    <t>Activités de transports des ménages</t>
  </si>
  <si>
    <t>Autres activités des ménages</t>
  </si>
  <si>
    <t>Variations des stocks et des actifs produits</t>
  </si>
  <si>
    <t xml:space="preserve">Ecart statistique entre l'offre et l'utilisation de l'énergie pour l'ensemble des activités </t>
  </si>
  <si>
    <t>Activités économique du reste du monde</t>
  </si>
  <si>
    <t>Environnement</t>
  </si>
  <si>
    <t>N00</t>
  </si>
  <si>
    <t>N01</t>
  </si>
  <si>
    <t>N02</t>
  </si>
  <si>
    <t>N03</t>
  </si>
  <si>
    <t>N04</t>
  </si>
  <si>
    <t>N05</t>
  </si>
  <si>
    <t>N06</t>
  </si>
  <si>
    <t>N07</t>
  </si>
  <si>
    <t>P00</t>
  </si>
  <si>
    <t>P08</t>
  </si>
  <si>
    <t>P09</t>
  </si>
  <si>
    <t>P10</t>
  </si>
  <si>
    <t>P11</t>
  </si>
  <si>
    <t>P12</t>
  </si>
  <si>
    <t>P13</t>
  </si>
  <si>
    <t>P14</t>
  </si>
  <si>
    <t>P15</t>
  </si>
  <si>
    <t>P16</t>
  </si>
  <si>
    <t>P17</t>
  </si>
  <si>
    <t>P18</t>
  </si>
  <si>
    <t>P19</t>
  </si>
  <si>
    <t>P20</t>
  </si>
  <si>
    <t>P21</t>
  </si>
  <si>
    <t>P22</t>
  </si>
  <si>
    <t>P23</t>
  </si>
  <si>
    <t>P24</t>
  </si>
  <si>
    <t>P25</t>
  </si>
  <si>
    <t>P26</t>
  </si>
  <si>
    <t>P27</t>
  </si>
  <si>
    <t>R00</t>
  </si>
  <si>
    <t>R28</t>
  </si>
  <si>
    <t>R29</t>
  </si>
  <si>
    <t>R30</t>
  </si>
  <si>
    <t>R31</t>
  </si>
  <si>
    <t>NPR</t>
  </si>
  <si>
    <t>A_U   01-99</t>
  </si>
  <si>
    <t>A</t>
  </si>
  <si>
    <t>A01</t>
  </si>
  <si>
    <t>A02</t>
  </si>
  <si>
    <t>A03</t>
  </si>
  <si>
    <t>B</t>
  </si>
  <si>
    <t>C</t>
  </si>
  <si>
    <t>C10-C12</t>
  </si>
  <si>
    <t>C13-C15</t>
  </si>
  <si>
    <t>C16</t>
  </si>
  <si>
    <t>C17</t>
  </si>
  <si>
    <t>C18</t>
  </si>
  <si>
    <t>C19</t>
  </si>
  <si>
    <t>C20</t>
  </si>
  <si>
    <t>C21</t>
  </si>
  <si>
    <t>C22</t>
  </si>
  <si>
    <t>C23</t>
  </si>
  <si>
    <t>C24</t>
  </si>
  <si>
    <t>C25</t>
  </si>
  <si>
    <t>C26</t>
  </si>
  <si>
    <t>C27</t>
  </si>
  <si>
    <t>C28</t>
  </si>
  <si>
    <t>C29</t>
  </si>
  <si>
    <t>C30</t>
  </si>
  <si>
    <t>C31_C32</t>
  </si>
  <si>
    <t>C33</t>
  </si>
  <si>
    <t>D</t>
  </si>
  <si>
    <t>E</t>
  </si>
  <si>
    <t>E36</t>
  </si>
  <si>
    <t>E37-E39</t>
  </si>
  <si>
    <t>F</t>
  </si>
  <si>
    <t>G</t>
  </si>
  <si>
    <t>G45</t>
  </si>
  <si>
    <t>G46</t>
  </si>
  <si>
    <t>G47</t>
  </si>
  <si>
    <t>H</t>
  </si>
  <si>
    <t>H49</t>
  </si>
  <si>
    <t>H50</t>
  </si>
  <si>
    <t>H51</t>
  </si>
  <si>
    <t>H52</t>
  </si>
  <si>
    <t>H53</t>
  </si>
  <si>
    <t>I</t>
  </si>
  <si>
    <t>J</t>
  </si>
  <si>
    <t>J58</t>
  </si>
  <si>
    <t>J59_J60</t>
  </si>
  <si>
    <t>J61</t>
  </si>
  <si>
    <t>J62_J63</t>
  </si>
  <si>
    <t>K</t>
  </si>
  <si>
    <t>K64</t>
  </si>
  <si>
    <t>K65</t>
  </si>
  <si>
    <t>K66</t>
  </si>
  <si>
    <t>L</t>
  </si>
  <si>
    <t>L68A</t>
  </si>
  <si>
    <t>M</t>
  </si>
  <si>
    <t>M69_M70</t>
  </si>
  <si>
    <t>M71</t>
  </si>
  <si>
    <t>M72</t>
  </si>
  <si>
    <t>M73</t>
  </si>
  <si>
    <t>M74_M75</t>
  </si>
  <si>
    <t>N</t>
  </si>
  <si>
    <t>N77</t>
  </si>
  <si>
    <t>N78</t>
  </si>
  <si>
    <t>N79</t>
  </si>
  <si>
    <t>N80-N82</t>
  </si>
  <si>
    <t>O</t>
  </si>
  <si>
    <t>P</t>
  </si>
  <si>
    <t>Q</t>
  </si>
  <si>
    <t>Q86</t>
  </si>
  <si>
    <t>Q87_Q88</t>
  </si>
  <si>
    <t>R</t>
  </si>
  <si>
    <t>R90-R92</t>
  </si>
  <si>
    <t>R93</t>
  </si>
  <si>
    <t>S</t>
  </si>
  <si>
    <t>S94</t>
  </si>
  <si>
    <t>S95</t>
  </si>
  <si>
    <t>S96</t>
  </si>
  <si>
    <t>T</t>
  </si>
  <si>
    <t>U</t>
  </si>
  <si>
    <t>HH</t>
  </si>
  <si>
    <t>HH_HEAT</t>
  </si>
  <si>
    <t>HH_TRA</t>
  </si>
  <si>
    <t>HH_OTH</t>
  </si>
  <si>
    <t>CHINV_PA</t>
  </si>
  <si>
    <t>ROW_ACT</t>
  </si>
  <si>
    <t>ENV</t>
  </si>
  <si>
    <t>TSUE</t>
  </si>
  <si>
    <t>PEFA_IND01</t>
  </si>
  <si>
    <t>PEFA_IND02</t>
  </si>
  <si>
    <t>PEFA_IND03</t>
  </si>
  <si>
    <t>PEFA_IND04</t>
  </si>
  <si>
    <t>PEFA_IND05</t>
  </si>
  <si>
    <t>PEFA_IND06</t>
  </si>
  <si>
    <t>PEFA_IND07</t>
  </si>
  <si>
    <t>DEU_RES</t>
  </si>
  <si>
    <t>TOT_NRA</t>
  </si>
  <si>
    <t>NRA_FISH</t>
  </si>
  <si>
    <t>NRA_I60</t>
  </si>
  <si>
    <t>NRA_I61</t>
  </si>
  <si>
    <t>NRA_I62</t>
  </si>
  <si>
    <t>TOT_NRES</t>
  </si>
  <si>
    <t>NRES_I60</t>
  </si>
  <si>
    <t>NRES_I61</t>
  </si>
  <si>
    <t>NRES_I62</t>
  </si>
  <si>
    <t>ADJ_OTH</t>
  </si>
  <si>
    <t>MEMO_BEYO5AQ</t>
  </si>
  <si>
    <t>GIEC_TER</t>
  </si>
  <si>
    <t>Physical Energy Flow Accounts (PEFA)</t>
  </si>
  <si>
    <t>Inputs van natuurlijke energie</t>
  </si>
  <si>
    <t>Inputs van fossiele niet-hernieuwbare natuurlijke energie</t>
  </si>
  <si>
    <t>Inputs van nucleaire niet-hernieuwbare natuurlijke energie</t>
  </si>
  <si>
    <t>Inputs van op waterkracht gebaseerde hernieuwbare natuurlijke energie</t>
  </si>
  <si>
    <t>Inputs van op windkracht gebaseerde hernieuwbare natuurlijke energie</t>
  </si>
  <si>
    <t>Inputs van op zonne-energie gebaseerde hernieuwbare natuurlijke energie</t>
  </si>
  <si>
    <t>Inputs van op biomassa gebaseerde hernieuwbare natuurlijke energie</t>
  </si>
  <si>
    <t>Inputs van andere hernieuwbare natuurlijke energie</t>
  </si>
  <si>
    <t>Energieproducten</t>
  </si>
  <si>
    <t>Steenkool</t>
  </si>
  <si>
    <t>Bruinkool en turf</t>
  </si>
  <si>
    <t>Gasderivaten (fabrieksgassen m.u.v. biogas)</t>
  </si>
  <si>
    <t>Afgeleide steenkoolproducten (cokes, koolteer, steenkoolbriketten, bruinkoolbriketten en turfproducten)</t>
  </si>
  <si>
    <t>Ruwe aardolie, NGL en andere koolwaterstoffen (m.u.v. bio)</t>
  </si>
  <si>
    <t>Aardgas (m.u.v. bio)</t>
  </si>
  <si>
    <t>Motorbrandstof (m.u.v. bio)</t>
  </si>
  <si>
    <t>Kerosines en reactiemotorbrandstof (m.u.v. bio)</t>
  </si>
  <si>
    <t>Nafta</t>
  </si>
  <si>
    <t>Transportdiesel (m.u.v. bio)</t>
  </si>
  <si>
    <t>Gasolie voor verwarming en andere gasolie (m.u.v. bio)</t>
  </si>
  <si>
    <t>Residuale stookolie</t>
  </si>
  <si>
    <t>Raffinaderijgas, ethaan en LPG</t>
  </si>
  <si>
    <t>Overige aardolieproducten incl. Additieven/zuurstofhoudende verbindingen en raffinagegrondstoffen</t>
  </si>
  <si>
    <t>Splijt- en kweekstoffen</t>
  </si>
  <si>
    <t>Hout, houtafval, andere vaste biomassa</t>
  </si>
  <si>
    <t>Vloeibare biobrandstoffen</t>
  </si>
  <si>
    <t>Biogas</t>
  </si>
  <si>
    <t>Elektrische energie</t>
  </si>
  <si>
    <t>Warmte</t>
  </si>
  <si>
    <t>Energieresiduen</t>
  </si>
  <si>
    <t>Hernieuwbaar afval</t>
  </si>
  <si>
    <t>Niet-hernieuwbaar afval</t>
  </si>
  <si>
    <t>Alle soorten energieverliezen (extractie, distributie, opslag en verwerking, en dissipatieve warmte van eindgebruik)</t>
  </si>
  <si>
    <t>Energie verwerkt in producten voor niet-energetisch verbruik</t>
  </si>
  <si>
    <t>Statistisch verschil</t>
  </si>
  <si>
    <t>Totaal gebruik</t>
  </si>
  <si>
    <t>A_U   01-99 Totaal producenten</t>
  </si>
  <si>
    <t>Teelt van gewassen, veeteelt, jacht en diensten in verband met deze activiteiten (01)</t>
  </si>
  <si>
    <t>Bosbouw en de exploitatie van bossen (02)</t>
  </si>
  <si>
    <t>Visserij en aquacultuur (03)</t>
  </si>
  <si>
    <t>Mijnbouw en ondersteunende activiteiten in verband met de mijnbouw (05-09)</t>
  </si>
  <si>
    <t>Industrie</t>
  </si>
  <si>
    <t>Vervaardiging van voedingsmiddelen, dranken en tabaksproducten (10-12)</t>
  </si>
  <si>
    <t>Vervaardiging van textiel, kleding, leer en producten van leer (13-15)</t>
  </si>
  <si>
    <t>Houtindustrie en vervaardiging van artikelen van hout en van kurk, etc. (16)</t>
  </si>
  <si>
    <t>Vervaardiging van papier en papierwaren (17)</t>
  </si>
  <si>
    <t>Drukkerijen, reproductie van opgenomen media (18)</t>
  </si>
  <si>
    <t>Vervaardiging van cokes en van geraffineerde aardolieproducten (19)</t>
  </si>
  <si>
    <t>Vervaardiging van chemische producten (20)</t>
  </si>
  <si>
    <t>Vervaardiging van farmaceutische grondstoffen en producten (21)</t>
  </si>
  <si>
    <t>Vervaardiging van producten van rubber of kunststof (22)</t>
  </si>
  <si>
    <t>Vervaardiging van andere niet-metaalhoudende minerale producten (23)</t>
  </si>
  <si>
    <t>Vervaardiging van metalen in primaire vorm (24)</t>
  </si>
  <si>
    <t>Vervaardiging van producten van metaal, exclusief machines en apparaten (25)</t>
  </si>
  <si>
    <t>Vervaardiging van informaticaproducten en van elektronische en optische producten (26)</t>
  </si>
  <si>
    <t>Vervaardiging van elektrische apparatuur (27)</t>
  </si>
  <si>
    <t>Vervaardiging van machines, apparaten en werktuigen, (28)</t>
  </si>
  <si>
    <t>Vervaardiging en assemblage van motorvoertuigen, aanhangwagens en opleggers (29)</t>
  </si>
  <si>
    <t>Vervaardiging van andere transportmiddelen (30)</t>
  </si>
  <si>
    <t>Vervaardiging van meubelen; overige industrie (31-32)</t>
  </si>
  <si>
    <t>Reparatie en installatie van machines en apparaten (33)</t>
  </si>
  <si>
    <t>Productie en distributie van elektriciteit, gas, stoom en gekoelde lucht (35)</t>
  </si>
  <si>
    <t>Winning, behandeling en distributie van water (36)</t>
  </si>
  <si>
    <t>Afvalwaterafvoer; inzameling, verwerking, verwijdering afval; terugwinning; sanering en ander afvalbeheer (37-39)</t>
  </si>
  <si>
    <t>Bouwnijverheid (41-43)</t>
  </si>
  <si>
    <t>Groot- en detailhandel in en onderhoud en reparatie van motorvoertuigen en motorfietsen (45)</t>
  </si>
  <si>
    <t>Groothandel en handelsbemiddeling, met uitzondering van de handel in motorvoertuigen en motorfietsen (46)</t>
  </si>
  <si>
    <t>Detailhandel, met uitzondering van de handel in auto's en motorfietsen (47)</t>
  </si>
  <si>
    <t>Vervoer te land en vervoer via pijpleidingen (49)</t>
  </si>
  <si>
    <t>Vervoer over water (50)</t>
  </si>
  <si>
    <t>Luchtvaart (51)</t>
  </si>
  <si>
    <t>Opslag en vervoerondersteunende activiteiten (52)</t>
  </si>
  <si>
    <t>Posterijen en koeriers (53)</t>
  </si>
  <si>
    <t>Verschaffen van accommodatie; eet- en drinkgelegenheden (55-56)</t>
  </si>
  <si>
    <t>Uitgeverijen (58)</t>
  </si>
  <si>
    <t>Productie van films en video- en televisieprogramma's, maken van geluidsopnamen en uitgeverijen van muziekopnamen; programmeren en uitzenden van radio- en televisieprogramma's (59-60)</t>
  </si>
  <si>
    <t>Telecommunicatie (61)</t>
  </si>
  <si>
    <t>Ontwerpen en programmeren van computerprogramma's, computer­consultancy­activiteiten en aanverwante activiteiten; dienstverlenende activiteiten op het gebied van informatie (62-63)</t>
  </si>
  <si>
    <t>Financiële dienstverlening, exclusief verzekeringen en pensioen­fondsen (64)</t>
  </si>
  <si>
    <t>Verzekeringen, herverzekeringen en pensioenfondsen, exclusief verplichte sociale verzekeringen (65)</t>
  </si>
  <si>
    <t>Ondersteunende activiteiten voor verzekeringen en pensioen­fondsen (66)</t>
  </si>
  <si>
    <t>Exploitatie van en handel in onroerend goed (68)</t>
  </si>
  <si>
    <t>Rechtskundige en boekhoudkundige dienstverlening; activiteiten van hoofdkantoren; adviesbureaus op het gebied van bedrijfsbeheer (69-70)</t>
  </si>
  <si>
    <t>Architecten en ingenieurs; technische testen en toetsen (71)</t>
  </si>
  <si>
    <t>Speur- en ontwikkelingswerk op wetenschappelijk gebied (72)</t>
  </si>
  <si>
    <t>Reclamewezen en marktonderzoek (73)</t>
  </si>
  <si>
    <t>Overige gespecialiseerde wetenschappelijke en technische activiteiten; veterinaire diensten (74-75)</t>
  </si>
  <si>
    <t>Verhuur en lease (77)</t>
  </si>
  <si>
    <t>Terbeschikkingstelling van personeel (78)</t>
  </si>
  <si>
    <t>Reisbureaus, reisorganisatoren, reserveringsbureaus en aanver­wante activiteiten (79)</t>
  </si>
  <si>
    <t>Beveiligings- en opsporingsdiensten; diensten in verband met gebouwen; landschapsverzorging; administratieve en ondersteu­nende activiteiten ten behoeve van kantoren en overige zakelijke activiteiten (80-82)</t>
  </si>
  <si>
    <t>Openbaar bestuur en defensie; verplichte sociale verzekeringen (84)</t>
  </si>
  <si>
    <t>Onderwijs (85)</t>
  </si>
  <si>
    <t>Menselijke gezondheidszorg (86)</t>
  </si>
  <si>
    <t>Maatschappelijke dienstverlening met en zonder huisvesting (87-88)</t>
  </si>
  <si>
    <t>Creatieve activiteiten, kunst en amusement; bibliotheken, archieven, musea en overige culturele activiteiten; loterijen en kansspelen (90-92)</t>
  </si>
  <si>
    <t>Sport, ontspanning en recreatie (93)</t>
  </si>
  <si>
    <t>Verenigingen (94)</t>
  </si>
  <si>
    <t>Reparatie van computers en consumentenartikelen (95)</t>
  </si>
  <si>
    <t>Overige persoonlijke diensten (96)</t>
  </si>
  <si>
    <t>Huishoudens als werkgever van huishoudelijk personeel en niet-gedifferentieerde productie van goederen en diensten door particuliere huishoudens voor eigen gebruik (97-98)</t>
  </si>
  <si>
    <t>Activiteiten van extraterritoriale eenheden (99)</t>
  </si>
  <si>
    <t>Tabel A - Fysieke aanbodtabel voor energiestromen</t>
  </si>
  <si>
    <t>Tabel A</t>
  </si>
  <si>
    <t>Tabel B</t>
  </si>
  <si>
    <t>Tabel C</t>
  </si>
  <si>
    <t>Tabel D</t>
  </si>
  <si>
    <t>Tabel E</t>
  </si>
  <si>
    <t xml:space="preserve">Tableau E - Overbruggingstabel </t>
  </si>
  <si>
    <t>FYSIEKE ENERGIESTROOMREKENINGEN</t>
  </si>
  <si>
    <t>Landbouw, bosbouw en visserij (01-03)</t>
  </si>
  <si>
    <t>Productie en distributie van water : afval- en afvalwaterbeheer en sanering (36-39)</t>
  </si>
  <si>
    <t>Groot- en detailhandel ; reparatie van auto's en motorfietsen (45-47)</t>
  </si>
  <si>
    <t>Vervoer en opslag (49-53)</t>
  </si>
  <si>
    <t>Informatie en communicatie (58-63)</t>
  </si>
  <si>
    <t>Financiële activiteiten en verzekeringen (64-66)</t>
  </si>
  <si>
    <t>Vrije beroepen en wetenschappelijke en technische activiteiten (69-75)</t>
  </si>
  <si>
    <t>Administratieve en ondersteunende diensten (77-82)</t>
  </si>
  <si>
    <t>Menselijke gezondheidszorg en maatschappelijke dienstverlening (86-88)</t>
  </si>
  <si>
    <t>Kunst, amusement en recreatie (90-93)</t>
  </si>
  <si>
    <t>Overige diensten (94-96)</t>
  </si>
  <si>
    <t>Milieu</t>
  </si>
  <si>
    <t>Tabel C herneemt die energiestromen uit tabel B die emissies veroorzaken.</t>
  </si>
  <si>
    <t>Tabel C - Fysieke gebruikstabel voor luchtemissies veroorzakende energiestromen</t>
  </si>
  <si>
    <t>Tabel E beschrijft de verschillen tussen het energieverbruik volgens het in de PEFA gehanteerde residentieprincipe enerzijds, en het bruto binnenlands energieverbruik volgens het in de energiestatistieken gehanteerde territoriaal principe anderzijds.</t>
  </si>
  <si>
    <t>Totaal huishoudens</t>
  </si>
  <si>
    <t>Verwarming en koeling door huishoudens</t>
  </si>
  <si>
    <t>Transport door huishoudens</t>
  </si>
  <si>
    <t>Andere activiteiten door huishoudens</t>
  </si>
  <si>
    <t>Veranderingen in voorraden en geproduceerde activa</t>
  </si>
  <si>
    <t>Statistisch verschil tussen het aanbod en de vraag</t>
  </si>
  <si>
    <t>Economische activiteiten door de rest van de wereld</t>
  </si>
  <si>
    <t>TOTAAL AANBOD</t>
  </si>
  <si>
    <t>Extractie van natuurlijke energie-inputs door economische activiteiten</t>
  </si>
  <si>
    <t>Binnenlandse productie van energieproducten</t>
  </si>
  <si>
    <t>Intermediaire consumptie van energieproducten</t>
  </si>
  <si>
    <t>Consumptie van energieproducten door de huishoudens</t>
  </si>
  <si>
    <t>Afvalgebruik voor energetische doeleinden</t>
  </si>
  <si>
    <t>Netto binnenlands energieverbruik</t>
  </si>
  <si>
    <t>Totale input/output van energie</t>
  </si>
  <si>
    <t>Tabel E: Overbruggingstabel 
Overgang van het totale energieverbruik volgens het residentieprincipe (fysieke energiestroomrekeningen) naar het bruto binnenlands energieverbruik volgens het territoriaal principe (energiestatistieken)</t>
  </si>
  <si>
    <t>Totaal energieverbruik door residenten (binnenlands energieverbruik) - residentieprincipe</t>
  </si>
  <si>
    <t>(−) Energieverbruik door residenten in het buitenland</t>
  </si>
  <si>
    <t xml:space="preserve">      Nationale vissersschepen in het buitenland</t>
  </si>
  <si>
    <t xml:space="preserve">      Transport over land door residenten in het buitenland</t>
  </si>
  <si>
    <t xml:space="preserve">      Internationaal transport over water door residenten</t>
  </si>
  <si>
    <t xml:space="preserve">      Internationaal transport door de lucht door residenten</t>
  </si>
  <si>
    <t>(+) Energieverbruik door niet-residenten in België</t>
  </si>
  <si>
    <t xml:space="preserve">      Transport over land door niet-residenten in België</t>
  </si>
  <si>
    <t xml:space="preserve">     Transport over water door niet-residenten in België</t>
  </si>
  <si>
    <t xml:space="preserve">      Transport door de lucht door niet-residenten in België</t>
  </si>
  <si>
    <t>(+/-) Andere aanpassingen en statistische verschillen</t>
  </si>
  <si>
    <t xml:space="preserve">        (−) waarvan (memo): energiestromen niet gerapporteerd in energiestatistieken, maar wel in de PEFA (overbruggingsitem 1)</t>
  </si>
  <si>
    <t>(=) Bruto binnenlandse energieconsumptie - territoriaal principe</t>
  </si>
  <si>
    <t>waarvan: toegerekende huur aan woningeigenaars</t>
  </si>
  <si>
    <t>Tableau D - Sleutel-energie-indicatoren</t>
  </si>
  <si>
    <t>Tabel A beschrijft de herkomst van alle energiestromen verdeeld over 5 broncategorieën: het milieu, de bedrijfstakken, de huishoudens, de rest van de wereld en de voorraadvorming.</t>
  </si>
  <si>
    <t>Dit is het totale netto binnenlands energieverbruik uit tabel D.</t>
  </si>
  <si>
    <t>Brandstof in het buitenland getankt door vissersschepen van residenten</t>
  </si>
  <si>
    <t>Brandstof door residenten aangekocht in het buitenland voor transport over land (inclusief spoorwegen).</t>
  </si>
  <si>
    <t>Brandstof door residenten getankt (1) voor 'internationaal transport over water' zoals gedefinieerd in energiestatistieken, dit bestaat deels uit brandstof getankt in binnenlandse havens  (gerapporteerd als 'internationale mariene bunkers' in energiestatistieken); en/of (2) voor 'binnenlands transport over water' in het buitenland. 'Internationaal transport over water' gaat om verplaatsingen tussen havens die in verschillende landen liggen. 'Binnenlands transport over water' gaat om verplaatsingen tussen havens die in hetzelfde land liggen zonder dat havens gelegen in andere landen worden aangedaan.</t>
  </si>
  <si>
    <t>Brandstof door residenten getankt in het buitenland voor internationaal vliegverkeer.</t>
  </si>
  <si>
    <t>Brandstof door niet-residenten aangekocht voor transport over land in België (inclusief spoorwegen).</t>
  </si>
  <si>
    <t>Brandstof door niet-residenten getankt in België voor binnenlands scheepvaartverkeer.</t>
  </si>
  <si>
    <t>Brandstof door niet-residenten getankt in België voor binnenlands en internationaal vliegverkeer.</t>
  </si>
  <si>
    <t>Inclusief aanpassingen voor energieverbruik gerapporteerd in de PEFA, maar niet in de energiestatistieken (5 IEA/Eurostat annual questionnaires) en dus niet inbegrepen in de bruto binnenlandse energieconsumptie.</t>
  </si>
  <si>
    <t>Het is mogelijk dat item 1 energiestromen omvat die niet vervat zijn in de energiestatistieken, en dus niet inbegrepen in item 5.
Die energiestromen zijn inbegrepen in item 4 en kunnen als een apart memo-item vermeld worden.</t>
  </si>
  <si>
    <t>Bruto binnenlands energieverbruik (GIEC) zoals berekend en gepubliceerd door Eurostat (internationaal geharmoniseerd).
De GIEC omvat geen brandstofverbruik voor internationaal watertransport ('internationale mariene bunkers').</t>
  </si>
  <si>
    <t>Uitleg bij de items in tabel E:</t>
  </si>
  <si>
    <t>Tabel B beschrijft het gebruik van de verschillende energiestromen door 5 categorieën gebruikers: de bedrijfstakken, de huishoudens, de rest van de wereld, de voorraadvorming en het milieu.</t>
  </si>
  <si>
    <t>Tabel D berekent op basis van tabellen A en B. 7 sleutelindicatoren betreffende productie, consumptie en voorraadvorming van energie.</t>
  </si>
  <si>
    <t>Tabel A : Fysieke aanbodtabel voor energiestromen, in terajoules</t>
  </si>
  <si>
    <t>Totaal aanbod</t>
  </si>
  <si>
    <t>Tabel B : Fysieke gebruikstabel voor energiestromen, in terajoules</t>
  </si>
  <si>
    <t>Tabel D : Sleutel-energie-indicatoren</t>
  </si>
  <si>
    <t>Tabel B1</t>
  </si>
  <si>
    <t>Tabel B2</t>
  </si>
  <si>
    <t>Tabel B1 beschrijft de transformatie van de verschillende energiestromen door 5 categorieën gebruikers: de bedrijfstakken, de huishoudens, de rest van de wereld, de voorraadvorming en het milieu.</t>
  </si>
  <si>
    <t>Tabel B2 beschrijft het finale gebruik van de verschillende energiestromen door 5 categorieën gebruikers: de bedrijfstakken, de huishoudens, de rest van de wereld, de voorraadvorming en het milieu.</t>
  </si>
  <si>
    <t>Netto binnenlands energieverbruik voor energestische doeleinden</t>
  </si>
  <si>
    <t>Netto binnenlands energieverbruik voor niet energetische doeleinden</t>
  </si>
  <si>
    <t>Emissies veroorzakend energieverbruik</t>
  </si>
  <si>
    <t>Tabel C : Fysieke gebruikstabel van emissie veroorzakende energiestromen, in terajoules</t>
  </si>
  <si>
    <t>Tabel B - Fysieke gebruikstabel voor energiestromen</t>
  </si>
  <si>
    <t>Tabel B1 - Tabel van transformatie van energiestromen</t>
  </si>
  <si>
    <t>Tabel B2 - Tabel van finale consumptie van energiestromen</t>
  </si>
  <si>
    <t>Tabel B1 :  Tabel van transformatie van energiestromen, in terajoules</t>
  </si>
  <si>
    <t>Tabel B2 : Tabel van finale consumptie van energiestromen, in terajoules</t>
  </si>
  <si>
    <t/>
  </si>
  <si>
    <t>Verglijking met Tabel D - Netto binnenlands energieverbruik</t>
  </si>
  <si>
    <t>Consumptie TJ</t>
  </si>
  <si>
    <t>Supply (Tableau A - P + R30 + R31)</t>
  </si>
  <si>
    <t>Transformatie consumptie (Tableau B1)</t>
  </si>
  <si>
    <t>Totaal consumptie TJ + niet-energetisch verbruik</t>
  </si>
  <si>
    <t>Finale consumptie (Tabel B2 - P + R28 + R29)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</si>
</sst>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4" x14ac:knownFonts="1">
    <font>
      <sz val="11"/>
      <color theme="1"/>
      <name val="Calibri"/>
      <family val="2"/>
      <scheme val="minor"/>
    </font>
    <font>
      <sz val="11"/>
      <color theme="1"/>
      <name val="Calibri"/>
      <family val="2"/>
      <scheme val="minor"/>
    </font>
    <font>
      <sz val="10"/>
      <name val="Arial"/>
      <family val="2"/>
    </font>
    <font>
      <sz val="11"/>
      <color indexed="8"/>
      <name val="Arial"/>
      <family val="2"/>
    </font>
    <font>
      <b/>
      <sz val="11"/>
      <color indexed="10"/>
      <name val="Arial"/>
      <family val="2"/>
    </font>
    <font>
      <sz val="10"/>
      <color indexed="8"/>
      <name val="Arial"/>
      <family val="2"/>
    </font>
    <font>
      <b/>
      <sz val="10"/>
      <color indexed="8"/>
      <name val="Arial"/>
      <family val="2"/>
    </font>
    <font>
      <b/>
      <u/>
      <sz val="10"/>
      <color indexed="8"/>
      <name val="Arial"/>
      <family val="2"/>
    </font>
    <font>
      <sz val="10"/>
      <color rgb="FFFF0000"/>
      <name val="Arial"/>
      <family val="2"/>
    </font>
    <font>
      <b/>
      <sz val="10"/>
      <name val="Arial"/>
      <family val="2"/>
    </font>
    <font>
      <b/>
      <sz val="10"/>
      <color rgb="FFFF0000"/>
      <name val="Arial"/>
      <family val="2"/>
    </font>
    <font>
      <b/>
      <sz val="10"/>
      <color rgb="FF000000"/>
      <name val="Arial"/>
      <family val="2"/>
    </font>
    <font>
      <sz val="12"/>
      <color indexed="8"/>
      <name val="Arial"/>
      <family val="2"/>
    </font>
    <font>
      <sz val="12"/>
      <name val="Arial"/>
      <family val="2"/>
    </font>
    <font>
      <sz val="10"/>
      <color indexed="62"/>
      <name val="Arial"/>
      <family val="2"/>
    </font>
    <font>
      <sz val="10"/>
      <color rgb="FF000000"/>
      <name val="Arial"/>
      <family val="2"/>
    </font>
    <font>
      <b/>
      <sz val="11"/>
      <color rgb="FFFF0000"/>
      <name val="Arial"/>
      <family val="2"/>
    </font>
    <font>
      <sz val="11"/>
      <color rgb="FFFF0000"/>
      <name val="Arial"/>
      <family val="2"/>
    </font>
    <font>
      <b/>
      <sz val="11"/>
      <color rgb="FF000000"/>
      <name val="Arial"/>
      <family val="2"/>
    </font>
    <font>
      <sz val="10"/>
      <color indexed="8"/>
      <name val="Arial"/>
      <family val="2"/>
    </font>
    <font>
      <b/>
      <sz val="10"/>
      <color indexed="8"/>
      <name val="Arial"/>
      <family val="2"/>
    </font>
    <font>
      <sz val="10"/>
      <name val="Arial"/>
      <family val="2"/>
    </font>
    <font>
      <b/>
      <u/>
      <sz val="10"/>
      <color indexed="8"/>
      <name val="Arial"/>
      <family val="2"/>
    </font>
    <font>
      <b/>
      <sz val="10"/>
      <name val="Arial"/>
      <family val="2"/>
    </font>
    <font>
      <b/>
      <sz val="10"/>
      <color rgb="FF000000"/>
      <name val="Arial"/>
      <family val="2"/>
    </font>
    <font>
      <b/>
      <sz val="10"/>
      <color rgb="FFFF0000"/>
      <name val="Arial"/>
      <family val="2"/>
    </font>
    <font>
      <sz val="12"/>
      <color indexed="8"/>
      <name val="Arial"/>
      <family val="2"/>
    </font>
    <font>
      <sz val="12"/>
      <name val="Arial"/>
      <family val="2"/>
    </font>
    <font>
      <sz val="10"/>
      <color rgb="FF000000"/>
      <name val="Arial"/>
      <family val="2"/>
    </font>
    <font>
      <sz val="10"/>
      <color rgb="FFFF0000"/>
      <name val="Arial"/>
      <family val="2"/>
    </font>
    <font>
      <sz val="10"/>
      <color indexed="62"/>
      <name val="Arial"/>
      <family val="2"/>
    </font>
    <font>
      <sz val="11"/>
      <color indexed="8"/>
      <name val="Arial"/>
      <family val="2"/>
    </font>
    <font>
      <b/>
      <sz val="12"/>
      <name val="Arial"/>
      <family val="2"/>
    </font>
    <font>
      <b/>
      <sz val="11"/>
      <color indexed="10"/>
      <name val="Arial"/>
      <family val="2"/>
    </font>
    <font>
      <sz val="10"/>
      <color indexed="8"/>
      <name val="Arial"/>
      <family val="2"/>
    </font>
    <font>
      <sz val="10"/>
      <name val="Arial"/>
      <family val="2"/>
    </font>
    <font>
      <b/>
      <sz val="10"/>
      <color indexed="8"/>
      <name val="Arial"/>
      <family val="2"/>
    </font>
    <font>
      <b/>
      <sz val="10"/>
      <color rgb="FF000000"/>
      <name val="Arial"/>
      <family val="2"/>
    </font>
    <font>
      <sz val="10"/>
      <color rgb="FF000000"/>
      <name val="Arial"/>
      <family val="2"/>
    </font>
    <font>
      <i/>
      <sz val="10"/>
      <color indexed="8"/>
      <name val="Arial"/>
      <family val="2"/>
    </font>
    <font>
      <i/>
      <sz val="10"/>
      <color rgb="FF000000"/>
      <name val="Arial"/>
      <family val="2"/>
    </font>
    <font>
      <b/>
      <sz val="9"/>
      <name val="Arial"/>
      <family val="2"/>
    </font>
    <font>
      <sz val="11"/>
      <name val="Arial"/>
      <family val="2"/>
    </font>
    <font>
      <sz val="9"/>
      <name val="Arial"/>
      <family val="2"/>
    </font>
    <font>
      <sz val="10"/>
      <color theme="1"/>
      <name val="Palatino Linotype"/>
      <family val="1"/>
    </font>
    <font>
      <b/>
      <sz val="14"/>
      <color theme="1"/>
      <name val="Calibri"/>
      <family val="2"/>
      <scheme val="minor"/>
    </font>
    <font>
      <b/>
      <sz val="11"/>
      <name val="Arial"/>
      <family val="2"/>
    </font>
    <font>
      <sz val="11"/>
      <color theme="0"/>
      <name val="Calibri"/>
      <family val="2"/>
      <scheme val="minor"/>
    </font>
    <font>
      <b/>
      <sz val="12"/>
      <color theme="0"/>
      <name val="Arial"/>
      <family val="2"/>
    </font>
    <font>
      <sz val="14"/>
      <color theme="0"/>
      <name val="Arial"/>
      <family val="2"/>
    </font>
    <font>
      <sz val="10"/>
      <color theme="0"/>
      <name val="Arial"/>
      <family val="2"/>
    </font>
    <font>
      <b/>
      <sz val="10"/>
      <color theme="0"/>
      <name val="Arial"/>
      <family val="2"/>
    </font>
    <font>
      <i/>
      <sz val="10"/>
      <color theme="0"/>
      <name val="Arial"/>
      <family val="2"/>
    </font>
    <font>
      <sz val="9"/>
      <color theme="0"/>
      <name val="Arial"/>
      <family val="2"/>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rgb="FFFFFFFF"/>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s>
  <borders count="126">
    <border>
      <left/>
      <right/>
      <top/>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top/>
      <bottom style="thin">
        <color indexed="9"/>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23"/>
      </right>
      <top/>
      <bottom/>
      <diagonal/>
    </border>
    <border>
      <left/>
      <right/>
      <top style="thin">
        <color indexed="23"/>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style="thin">
        <color indexed="10"/>
      </top>
      <bottom style="thin">
        <color indexed="23"/>
      </bottom>
      <diagonal/>
    </border>
    <border>
      <left style="thin">
        <color indexed="23"/>
      </left>
      <right/>
      <top style="thin">
        <color indexed="10"/>
      </top>
      <bottom style="thin">
        <color indexed="23"/>
      </bottom>
      <diagonal/>
    </border>
    <border>
      <left style="thin">
        <color indexed="9"/>
      </left>
      <right/>
      <top/>
      <bottom style="thin">
        <color indexed="9"/>
      </bottom>
      <diagonal/>
    </border>
    <border>
      <left style="thin">
        <color theme="0" tint="-0.499984740745262"/>
      </left>
      <right/>
      <top style="thin">
        <color indexed="23"/>
      </top>
      <bottom style="thin">
        <color indexed="23"/>
      </bottom>
      <diagonal/>
    </border>
    <border>
      <left style="thin">
        <color indexed="23"/>
      </left>
      <right style="thin">
        <color indexed="9"/>
      </right>
      <top style="thin">
        <color indexed="9"/>
      </top>
      <bottom style="thin">
        <color indexed="9"/>
      </bottom>
      <diagonal/>
    </border>
    <border>
      <left style="thin">
        <color indexed="23"/>
      </left>
      <right style="thin">
        <color indexed="23"/>
      </right>
      <top style="thin">
        <color indexed="23"/>
      </top>
      <bottom style="hair">
        <color indexed="23"/>
      </bottom>
      <diagonal/>
    </border>
    <border>
      <left style="thin">
        <color indexed="23"/>
      </left>
      <right style="thin">
        <color indexed="23"/>
      </right>
      <top style="thin">
        <color indexed="23"/>
      </top>
      <bottom style="hair">
        <color indexed="55"/>
      </bottom>
      <diagonal/>
    </border>
    <border>
      <left style="thin">
        <color indexed="23"/>
      </left>
      <right/>
      <top style="thin">
        <color indexed="23"/>
      </top>
      <bottom style="hair">
        <color indexed="23"/>
      </bottom>
      <diagonal/>
    </border>
    <border>
      <left style="thin">
        <color theme="0" tint="-0.499984740745262"/>
      </left>
      <right/>
      <top/>
      <bottom/>
      <diagonal/>
    </border>
    <border>
      <left style="thin">
        <color theme="0" tint="-0.499984740745262"/>
      </left>
      <right/>
      <top style="thin">
        <color indexed="23"/>
      </top>
      <bottom/>
      <diagonal/>
    </border>
    <border>
      <left style="thin">
        <color theme="0" tint="-0.499984740745262"/>
      </left>
      <right/>
      <top style="thin">
        <color indexed="23"/>
      </top>
      <bottom style="hair">
        <color theme="0" tint="-0.499984740745262"/>
      </bottom>
      <diagonal/>
    </border>
    <border>
      <left style="thin">
        <color indexed="23"/>
      </left>
      <right style="thin">
        <color indexed="23"/>
      </right>
      <top style="hair">
        <color indexed="23"/>
      </top>
      <bottom style="hair">
        <color indexed="23"/>
      </bottom>
      <diagonal/>
    </border>
    <border>
      <left style="thin">
        <color indexed="23"/>
      </left>
      <right style="thin">
        <color indexed="23"/>
      </right>
      <top style="hair">
        <color indexed="55"/>
      </top>
      <bottom style="hair">
        <color indexed="55"/>
      </bottom>
      <diagonal/>
    </border>
    <border>
      <left style="thin">
        <color indexed="23"/>
      </left>
      <right/>
      <top style="hair">
        <color indexed="23"/>
      </top>
      <bottom style="hair">
        <color indexed="23"/>
      </bottom>
      <diagonal/>
    </border>
    <border>
      <left/>
      <right style="thin">
        <color indexed="23"/>
      </right>
      <top style="hair">
        <color indexed="23"/>
      </top>
      <bottom style="hair">
        <color indexed="23"/>
      </bottom>
      <diagonal/>
    </border>
    <border>
      <left style="thin">
        <color theme="0" tint="-0.499984740745262"/>
      </left>
      <right/>
      <top style="hair">
        <color theme="0" tint="-0.499984740745262"/>
      </top>
      <bottom style="hair">
        <color theme="0" tint="-0.499984740745262"/>
      </bottom>
      <diagonal/>
    </border>
    <border>
      <left style="thin">
        <color indexed="23"/>
      </left>
      <right/>
      <top style="hair">
        <color indexed="23"/>
      </top>
      <bottom style="thin">
        <color indexed="10"/>
      </bottom>
      <diagonal/>
    </border>
    <border>
      <left style="thin">
        <color theme="0" tint="-0.499984740745262"/>
      </left>
      <right/>
      <top style="hair">
        <color theme="0" tint="-0.499984740745262"/>
      </top>
      <bottom style="thin">
        <color indexed="10"/>
      </bottom>
      <diagonal/>
    </border>
    <border>
      <left/>
      <right style="thin">
        <color indexed="23"/>
      </right>
      <top style="hair">
        <color indexed="23"/>
      </top>
      <bottom/>
      <diagonal/>
    </border>
    <border>
      <left style="thin">
        <color theme="0" tint="-0.499984740745262"/>
      </left>
      <right/>
      <top style="thin">
        <color rgb="FFFF0000"/>
      </top>
      <bottom style="thin">
        <color indexed="23"/>
      </bottom>
      <diagonal/>
    </border>
    <border>
      <left/>
      <right/>
      <top style="thin">
        <color rgb="FFFF0000"/>
      </top>
      <bottom style="thin">
        <color indexed="23"/>
      </bottom>
      <diagonal/>
    </border>
    <border>
      <left/>
      <right/>
      <top style="thin">
        <color indexed="10"/>
      </top>
      <bottom style="thin">
        <color indexed="23"/>
      </bottom>
      <diagonal/>
    </border>
    <border>
      <left style="thin">
        <color indexed="23"/>
      </left>
      <right/>
      <top style="thin">
        <color indexed="23"/>
      </top>
      <bottom style="hair">
        <color indexed="55"/>
      </bottom>
      <diagonal/>
    </border>
    <border>
      <left style="thin">
        <color indexed="23"/>
      </left>
      <right/>
      <top style="hair">
        <color indexed="55"/>
      </top>
      <bottom style="hair">
        <color indexed="55"/>
      </bottom>
      <diagonal/>
    </border>
    <border>
      <left/>
      <right/>
      <top style="hair">
        <color indexed="55"/>
      </top>
      <bottom style="hair">
        <color indexed="55"/>
      </bottom>
      <diagonal/>
    </border>
    <border>
      <left/>
      <right/>
      <top style="thin">
        <color indexed="23"/>
      </top>
      <bottom style="hair">
        <color indexed="55"/>
      </bottom>
      <diagonal/>
    </border>
    <border>
      <left/>
      <right/>
      <top style="hair">
        <color indexed="55"/>
      </top>
      <bottom style="hair">
        <color theme="0" tint="-0.499984740745262"/>
      </bottom>
      <diagonal/>
    </border>
    <border>
      <left style="thin">
        <color theme="0" tint="-0.499984740745262"/>
      </left>
      <right/>
      <top/>
      <bottom style="hair">
        <color theme="0" tint="-0.499984740745262"/>
      </bottom>
      <diagonal/>
    </border>
    <border>
      <left/>
      <right/>
      <top/>
      <bottom style="hair">
        <color theme="0" tint="-0.499984740745262"/>
      </bottom>
      <diagonal/>
    </border>
    <border>
      <left style="thin">
        <color indexed="23"/>
      </left>
      <right style="thin">
        <color indexed="23"/>
      </right>
      <top style="hair">
        <color indexed="23"/>
      </top>
      <bottom/>
      <diagonal/>
    </border>
    <border>
      <left style="thin">
        <color indexed="23"/>
      </left>
      <right/>
      <top style="hair">
        <color indexed="23"/>
      </top>
      <bottom/>
      <diagonal/>
    </border>
    <border>
      <left/>
      <right/>
      <top style="hair">
        <color theme="0" tint="-0.499984740745262"/>
      </top>
      <bottom/>
      <diagonal/>
    </border>
    <border>
      <left style="hair">
        <color indexed="55"/>
      </left>
      <right/>
      <top style="hair">
        <color theme="0" tint="-0.499984740745262"/>
      </top>
      <bottom/>
      <diagonal/>
    </border>
    <border>
      <left style="thin">
        <color indexed="23"/>
      </left>
      <right/>
      <top style="thin">
        <color rgb="FFFF0000"/>
      </top>
      <bottom style="double">
        <color indexed="10"/>
      </bottom>
      <diagonal/>
    </border>
    <border>
      <left style="thin">
        <color indexed="23"/>
      </left>
      <right/>
      <top style="thin">
        <color rgb="FFFF0000"/>
      </top>
      <bottom/>
      <diagonal/>
    </border>
    <border>
      <left/>
      <right/>
      <top style="thin">
        <color rgb="FFFF0000"/>
      </top>
      <bottom/>
      <diagonal/>
    </border>
    <border>
      <left style="thin">
        <color indexed="23"/>
      </left>
      <right/>
      <top style="double">
        <color indexed="10"/>
      </top>
      <bottom style="double">
        <color indexed="23"/>
      </bottom>
      <diagonal/>
    </border>
    <border>
      <left style="thin">
        <color indexed="9"/>
      </left>
      <right style="thin">
        <color indexed="9"/>
      </right>
      <top/>
      <bottom/>
      <diagonal/>
    </border>
    <border>
      <left style="thin">
        <color indexed="9"/>
      </left>
      <right/>
      <top/>
      <bottom/>
      <diagonal/>
    </border>
    <border>
      <left style="thin">
        <color indexed="23"/>
      </left>
      <right style="thin">
        <color indexed="23"/>
      </right>
      <top/>
      <bottom/>
      <diagonal/>
    </border>
    <border>
      <left style="thin">
        <color theme="0" tint="-0.499984740745262"/>
      </left>
      <right/>
      <top style="thin">
        <color indexed="10"/>
      </top>
      <bottom style="thin">
        <color indexed="23"/>
      </bottom>
      <diagonal/>
    </border>
    <border>
      <left/>
      <right/>
      <top style="hair">
        <color indexed="55"/>
      </top>
      <bottom style="thin">
        <color indexed="10"/>
      </bottom>
      <diagonal/>
    </border>
    <border>
      <left style="hair">
        <color indexed="23"/>
      </left>
      <right/>
      <top style="thin">
        <color indexed="10"/>
      </top>
      <bottom style="thin">
        <color indexed="23"/>
      </bottom>
      <diagonal/>
    </border>
    <border>
      <left style="hair">
        <color indexed="23"/>
      </left>
      <right/>
      <top style="hair">
        <color indexed="55"/>
      </top>
      <bottom style="hair">
        <color indexed="55"/>
      </bottom>
      <diagonal/>
    </border>
    <border>
      <left style="thin">
        <color theme="0" tint="-0.499984740745262"/>
      </left>
      <right/>
      <top style="hair">
        <color indexed="55"/>
      </top>
      <bottom/>
      <diagonal/>
    </border>
    <border>
      <left style="hair">
        <color theme="0" tint="-0.499984740745262"/>
      </left>
      <right/>
      <top/>
      <bottom/>
      <diagonal/>
    </border>
    <border>
      <left style="thin">
        <color indexed="23"/>
      </left>
      <right/>
      <top style="hair">
        <color indexed="55"/>
      </top>
      <bottom/>
      <diagonal/>
    </border>
    <border>
      <left/>
      <right/>
      <top style="hair">
        <color indexed="55"/>
      </top>
      <bottom/>
      <diagonal/>
    </border>
    <border>
      <left style="thin">
        <color theme="0" tint="-0.499984740745262"/>
      </left>
      <right/>
      <top style="hair">
        <color theme="0" tint="-0.499984740745262"/>
      </top>
      <bottom/>
      <diagonal/>
    </border>
    <border>
      <left style="thin">
        <color indexed="23"/>
      </left>
      <right/>
      <top style="hair">
        <color theme="0" tint="-0.499984740745262"/>
      </top>
      <bottom/>
      <diagonal/>
    </border>
    <border>
      <left style="thin">
        <color indexed="23"/>
      </left>
      <right style="thin">
        <color indexed="23"/>
      </right>
      <top style="thin">
        <color indexed="10"/>
      </top>
      <bottom style="double">
        <color indexed="10"/>
      </bottom>
      <diagonal/>
    </border>
    <border>
      <left/>
      <right/>
      <top style="thin">
        <color rgb="FFFF0000"/>
      </top>
      <bottom style="double">
        <color indexed="10"/>
      </bottom>
      <diagonal/>
    </border>
    <border>
      <left style="thin">
        <color theme="0" tint="-0.499984740745262"/>
      </left>
      <right/>
      <top style="thin">
        <color rgb="FFFF0000"/>
      </top>
      <bottom style="double">
        <color indexed="10"/>
      </bottom>
      <diagonal/>
    </border>
    <border>
      <left style="hair">
        <color theme="0" tint="-0.34998626667073579"/>
      </left>
      <right/>
      <top style="thin">
        <color rgb="FFFF0000"/>
      </top>
      <bottom style="double">
        <color indexed="10"/>
      </bottom>
      <diagonal/>
    </border>
    <border>
      <left style="thin">
        <color theme="0" tint="-0.34998626667073579"/>
      </left>
      <right/>
      <top style="thin">
        <color rgb="FFFF0000"/>
      </top>
      <bottom style="double">
        <color indexed="10"/>
      </bottom>
      <diagonal/>
    </border>
    <border>
      <left style="thin">
        <color indexed="23"/>
      </left>
      <right style="thin">
        <color indexed="23"/>
      </right>
      <top style="double">
        <color indexed="10"/>
      </top>
      <bottom style="thin">
        <color indexed="23"/>
      </bottom>
      <diagonal/>
    </border>
    <border>
      <left style="thin">
        <color indexed="23"/>
      </left>
      <right/>
      <top style="double">
        <color indexed="10"/>
      </top>
      <bottom style="thin">
        <color indexed="23"/>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10"/>
      </bottom>
      <diagonal/>
    </border>
    <border>
      <left style="thin">
        <color indexed="23"/>
      </left>
      <right/>
      <top/>
      <bottom style="thin">
        <color indexed="10"/>
      </bottom>
      <diagonal/>
    </border>
    <border>
      <left style="thin">
        <color indexed="64"/>
      </left>
      <right/>
      <top/>
      <bottom/>
      <diagonal/>
    </border>
    <border>
      <left style="hair">
        <color indexed="23"/>
      </left>
      <right/>
      <top style="thin">
        <color indexed="23"/>
      </top>
      <bottom style="hair">
        <color indexed="23"/>
      </bottom>
      <diagonal/>
    </border>
    <border>
      <left style="hair">
        <color indexed="23"/>
      </left>
      <right/>
      <top style="hair">
        <color indexed="23"/>
      </top>
      <bottom/>
      <diagonal/>
    </border>
    <border>
      <left style="thin">
        <color theme="0" tint="-0.499984740745262"/>
      </left>
      <right/>
      <top/>
      <bottom style="thin">
        <color indexed="10"/>
      </bottom>
      <diagonal/>
    </border>
    <border>
      <left style="hair">
        <color indexed="23"/>
      </left>
      <right/>
      <top/>
      <bottom style="thin">
        <color indexed="10"/>
      </bottom>
      <diagonal/>
    </border>
    <border>
      <left style="thin">
        <color indexed="23"/>
      </left>
      <right/>
      <top style="thin">
        <color rgb="FFFF0000"/>
      </top>
      <bottom style="thin">
        <color indexed="23"/>
      </bottom>
      <diagonal/>
    </border>
    <border>
      <left style="hair">
        <color theme="0" tint="-0.499984740745262"/>
      </left>
      <right/>
      <top style="hair">
        <color indexed="55"/>
      </top>
      <bottom/>
      <diagonal/>
    </border>
    <border>
      <left style="hair">
        <color indexed="55"/>
      </left>
      <right/>
      <top style="hair">
        <color indexed="55"/>
      </top>
      <bottom/>
      <diagonal/>
    </border>
    <border>
      <left style="hair">
        <color theme="0" tint="-0.499984740745262"/>
      </left>
      <right/>
      <top/>
      <bottom style="thin">
        <color indexed="10"/>
      </bottom>
      <diagonal/>
    </border>
    <border>
      <left style="hair">
        <color indexed="55"/>
      </left>
      <right/>
      <top/>
      <bottom style="thin">
        <color indexed="10"/>
      </bottom>
      <diagonal/>
    </border>
    <border>
      <left/>
      <right/>
      <top style="thin">
        <color indexed="10"/>
      </top>
      <bottom style="double">
        <color indexed="10"/>
      </bottom>
      <diagonal/>
    </border>
    <border>
      <left style="hair">
        <color indexed="55"/>
      </left>
      <right/>
      <top style="hair">
        <color indexed="55"/>
      </top>
      <bottom style="hair">
        <color indexed="55"/>
      </bottom>
      <diagonal/>
    </border>
    <border>
      <left style="thin">
        <color indexed="23"/>
      </left>
      <right style="thin">
        <color indexed="23"/>
      </right>
      <top style="hair">
        <color indexed="23"/>
      </top>
      <bottom style="thin">
        <color indexed="23"/>
      </bottom>
      <diagonal/>
    </border>
    <border>
      <left style="thin">
        <color indexed="23"/>
      </left>
      <right/>
      <top style="hair">
        <color indexed="23"/>
      </top>
      <bottom style="thin">
        <color indexed="23"/>
      </bottom>
      <diagonal/>
    </border>
    <border>
      <left style="thin">
        <color indexed="23"/>
      </left>
      <right/>
      <top style="hair">
        <color indexed="55"/>
      </top>
      <bottom style="thin">
        <color indexed="23"/>
      </bottom>
      <diagonal/>
    </border>
    <border>
      <left/>
      <right/>
      <top style="hair">
        <color indexed="55"/>
      </top>
      <bottom style="thin">
        <color indexed="23"/>
      </bottom>
      <diagonal/>
    </border>
    <border>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style="thin">
        <color indexed="23"/>
      </right>
      <top/>
      <bottom style="hair">
        <color indexed="23"/>
      </bottom>
      <diagonal/>
    </border>
    <border>
      <left style="thin">
        <color indexed="23"/>
      </left>
      <right style="thin">
        <color indexed="23"/>
      </right>
      <top/>
      <bottom style="hair">
        <color indexed="2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64"/>
      </right>
      <top/>
      <bottom/>
      <diagonal/>
    </border>
    <border>
      <left style="thin">
        <color indexed="64"/>
      </left>
      <right/>
      <top/>
      <bottom style="thin">
        <color indexed="23"/>
      </bottom>
      <diagonal/>
    </border>
    <border>
      <left style="thin">
        <color indexed="64"/>
      </left>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top/>
      <bottom style="hair">
        <color indexed="23"/>
      </bottom>
      <diagonal/>
    </border>
    <border>
      <left style="thin">
        <color indexed="23"/>
      </left>
      <right style="thin">
        <color indexed="64"/>
      </right>
      <top/>
      <bottom style="hair">
        <color indexed="23"/>
      </bottom>
      <diagonal/>
    </border>
    <border>
      <left style="thin">
        <color indexed="64"/>
      </left>
      <right/>
      <top style="hair">
        <color indexed="23"/>
      </top>
      <bottom style="hair">
        <color indexed="23"/>
      </bottom>
      <diagonal/>
    </border>
    <border>
      <left style="thin">
        <color indexed="23"/>
      </left>
      <right style="thin">
        <color indexed="64"/>
      </right>
      <top style="hair">
        <color indexed="23"/>
      </top>
      <bottom style="hair">
        <color indexed="23"/>
      </bottom>
      <diagonal/>
    </border>
    <border>
      <left style="thin">
        <color indexed="64"/>
      </left>
      <right/>
      <top style="hair">
        <color indexed="23"/>
      </top>
      <bottom/>
      <diagonal/>
    </border>
    <border>
      <left style="thin">
        <color indexed="23"/>
      </left>
      <right style="thin">
        <color indexed="64"/>
      </right>
      <top style="hair">
        <color indexed="23"/>
      </top>
      <bottom/>
      <diagonal/>
    </border>
    <border>
      <left style="thin">
        <color indexed="64"/>
      </left>
      <right/>
      <top style="thin">
        <color indexed="23"/>
      </top>
      <bottom style="thin">
        <color indexed="64"/>
      </bottom>
      <diagonal/>
    </border>
    <border>
      <left/>
      <right style="thin">
        <color indexed="23"/>
      </right>
      <top style="thin">
        <color indexed="23"/>
      </top>
      <bottom style="thin">
        <color indexed="64"/>
      </bottom>
      <diagonal/>
    </border>
    <border>
      <left style="thin">
        <color indexed="23"/>
      </left>
      <right style="thin">
        <color indexed="23"/>
      </right>
      <top style="thin">
        <color indexed="23"/>
      </top>
      <bottom style="thin">
        <color indexed="64"/>
      </bottom>
      <diagonal/>
    </border>
    <border>
      <left style="thin">
        <color indexed="23"/>
      </left>
      <right style="thin">
        <color indexed="64"/>
      </right>
      <top style="thin">
        <color indexed="23"/>
      </top>
      <bottom style="thin">
        <color indexed="64"/>
      </bottom>
      <diagonal/>
    </border>
    <border>
      <left style="thin">
        <color indexed="23"/>
      </left>
      <right style="thin">
        <color indexed="64"/>
      </right>
      <top style="thin">
        <color indexed="23"/>
      </top>
      <bottom/>
      <diagonal/>
    </border>
    <border>
      <left style="thin">
        <color indexed="23"/>
      </left>
      <right style="thin">
        <color indexed="64"/>
      </right>
      <top style="thin">
        <color indexed="23"/>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23"/>
      </bottom>
      <diagonal/>
    </border>
    <border>
      <left/>
      <right/>
      <top/>
      <bottom style="thin">
        <color indexed="23"/>
      </bottom>
      <diagonal/>
    </border>
    <border>
      <left style="thin">
        <color theme="0" tint="-0.499984740745262"/>
      </left>
      <right/>
      <top/>
      <bottom style="thin">
        <color indexed="23"/>
      </bottom>
      <diagonal/>
    </border>
    <border>
      <left style="thin">
        <color indexed="23"/>
      </left>
      <right style="thin">
        <color indexed="23"/>
      </right>
      <top style="thin">
        <color indexed="23"/>
      </top>
      <bottom style="thin">
        <color rgb="FFFF0000"/>
      </bottom>
      <diagonal/>
    </border>
    <border>
      <left style="thin">
        <color indexed="23"/>
      </left>
      <right/>
      <top style="thin">
        <color indexed="23"/>
      </top>
      <bottom style="thin">
        <color rgb="FFFF0000"/>
      </bottom>
      <diagonal/>
    </border>
    <border>
      <left/>
      <right style="thin">
        <color indexed="23"/>
      </right>
      <top style="thin">
        <color indexed="23"/>
      </top>
      <bottom style="thin">
        <color rgb="FFFF0000"/>
      </bottom>
      <diagonal/>
    </border>
    <border>
      <left style="thin">
        <color indexed="23"/>
      </left>
      <right style="thin">
        <color indexed="23"/>
      </right>
      <top/>
      <bottom style="thin">
        <color rgb="FFFF0000"/>
      </bottom>
      <diagonal/>
    </border>
    <border>
      <left/>
      <right style="thin">
        <color theme="0" tint="-0.499984740745262"/>
      </right>
      <top style="thin">
        <color rgb="FFFF0000"/>
      </top>
      <bottom style="thin">
        <color indexed="23"/>
      </bottom>
      <diagonal/>
    </border>
    <border>
      <left/>
      <right style="thin">
        <color theme="0" tint="-0.499984740745262"/>
      </right>
      <top/>
      <bottom/>
      <diagonal/>
    </border>
    <border>
      <left/>
      <right/>
      <top style="thin">
        <color indexed="23"/>
      </top>
      <bottom style="thin">
        <color rgb="FFFF0000"/>
      </bottom>
      <diagonal/>
    </border>
  </borders>
  <cellStyleXfs count="5">
    <xf numFmtId="0" fontId="0" fillId="0" borderId="0"/>
    <xf numFmtId="0" fontId="1" fillId="0" borderId="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cellStyleXfs>
  <cellXfs count="397">
    <xf numFmtId="0" fontId="0" fillId="0" borderId="0" xfId="0"/>
    <xf numFmtId="0" fontId="2" fillId="0" borderId="0" xfId="1" applyFont="1" applyFill="1" applyBorder="1" applyAlignment="1" applyProtection="1">
      <alignment vertical="center" wrapText="1"/>
      <protection hidden="1"/>
    </xf>
    <xf numFmtId="0" fontId="2" fillId="0" borderId="2" xfId="1" applyFont="1" applyFill="1" applyBorder="1" applyAlignment="1" applyProtection="1">
      <alignment vertical="center" wrapText="1"/>
      <protection hidden="1"/>
    </xf>
    <xf numFmtId="0" fontId="3" fillId="0" borderId="0" xfId="1" applyFont="1" applyProtection="1">
      <protection hidden="1"/>
    </xf>
    <xf numFmtId="0" fontId="2" fillId="0" borderId="1" xfId="1" applyFont="1" applyFill="1" applyBorder="1" applyAlignment="1" applyProtection="1">
      <alignment vertical="center" wrapText="1"/>
      <protection hidden="1"/>
    </xf>
    <xf numFmtId="164" fontId="10" fillId="3" borderId="7" xfId="1" applyNumberFormat="1" applyFont="1" applyFill="1" applyBorder="1" applyAlignment="1" applyProtection="1">
      <alignment vertical="center"/>
      <protection locked="0"/>
    </xf>
    <xf numFmtId="164" fontId="10" fillId="3" borderId="10" xfId="1" applyNumberFormat="1" applyFont="1" applyFill="1" applyBorder="1" applyAlignment="1" applyProtection="1">
      <alignment vertical="center"/>
      <protection locked="0"/>
    </xf>
    <xf numFmtId="164" fontId="10" fillId="3" borderId="17" xfId="1" applyNumberFormat="1" applyFont="1" applyFill="1" applyBorder="1" applyAlignment="1" applyProtection="1">
      <alignment vertical="center"/>
      <protection locked="0"/>
    </xf>
    <xf numFmtId="164" fontId="11" fillId="4" borderId="7" xfId="1" applyNumberFormat="1" applyFont="1" applyFill="1" applyBorder="1" applyAlignment="1" applyProtection="1">
      <alignment vertical="center"/>
      <protection locked="0"/>
    </xf>
    <xf numFmtId="0" fontId="12" fillId="0" borderId="18" xfId="1" quotePrefix="1" applyFont="1" applyFill="1" applyBorder="1" applyAlignment="1" applyProtection="1">
      <alignment vertical="center" wrapText="1"/>
      <protection hidden="1"/>
    </xf>
    <xf numFmtId="0" fontId="13" fillId="0" borderId="0" xfId="1" applyFont="1" applyFill="1" applyBorder="1" applyAlignment="1" applyProtection="1">
      <alignment vertical="center" wrapText="1"/>
      <protection hidden="1"/>
    </xf>
    <xf numFmtId="164" fontId="10" fillId="3" borderId="22" xfId="1" applyNumberFormat="1" applyFont="1" applyFill="1" applyBorder="1" applyAlignment="1" applyProtection="1">
      <alignment vertical="center"/>
      <protection locked="0"/>
    </xf>
    <xf numFmtId="164" fontId="10" fillId="3" borderId="0" xfId="1" applyNumberFormat="1" applyFont="1" applyFill="1" applyBorder="1" applyAlignment="1" applyProtection="1">
      <alignment vertical="center"/>
      <protection locked="0"/>
    </xf>
    <xf numFmtId="164" fontId="8" fillId="3" borderId="0" xfId="1" applyNumberFormat="1" applyFont="1" applyFill="1" applyBorder="1" applyAlignment="1" applyProtection="1">
      <alignment vertical="center"/>
      <protection locked="0"/>
    </xf>
    <xf numFmtId="164" fontId="10" fillId="3" borderId="23" xfId="1" applyNumberFormat="1" applyFont="1" applyFill="1" applyBorder="1" applyAlignment="1" applyProtection="1">
      <alignment vertical="center"/>
      <protection locked="0"/>
    </xf>
    <xf numFmtId="164" fontId="11" fillId="4" borderId="24" xfId="1" applyNumberFormat="1" applyFont="1" applyFill="1" applyBorder="1" applyAlignment="1" applyProtection="1">
      <alignment vertical="center"/>
      <protection locked="0"/>
    </xf>
    <xf numFmtId="0" fontId="14" fillId="0" borderId="0" xfId="1" applyFont="1" applyFill="1" applyBorder="1" applyAlignment="1" applyProtection="1">
      <alignment vertical="center" wrapText="1"/>
      <protection hidden="1"/>
    </xf>
    <xf numFmtId="164" fontId="11" fillId="4" borderId="29" xfId="1" applyNumberFormat="1" applyFont="1" applyFill="1" applyBorder="1" applyAlignment="1" applyProtection="1">
      <alignment vertical="center"/>
      <protection locked="0"/>
    </xf>
    <xf numFmtId="164" fontId="11" fillId="4" borderId="31" xfId="1" applyNumberFormat="1" applyFont="1" applyFill="1" applyBorder="1" applyAlignment="1" applyProtection="1">
      <alignment vertical="center"/>
      <protection locked="0"/>
    </xf>
    <xf numFmtId="164" fontId="11" fillId="4" borderId="15" xfId="1" applyNumberFormat="1" applyFont="1" applyFill="1" applyBorder="1" applyAlignment="1" applyProtection="1">
      <alignment vertical="center"/>
      <protection locked="0"/>
    </xf>
    <xf numFmtId="164" fontId="10" fillId="3" borderId="33" xfId="1" applyNumberFormat="1" applyFont="1" applyFill="1" applyBorder="1" applyAlignment="1" applyProtection="1">
      <alignment vertical="center"/>
      <protection locked="0"/>
    </xf>
    <xf numFmtId="164" fontId="10" fillId="3" borderId="34" xfId="1" applyNumberFormat="1" applyFont="1" applyFill="1" applyBorder="1" applyAlignment="1" applyProtection="1">
      <alignment vertical="center"/>
      <protection locked="0"/>
    </xf>
    <xf numFmtId="164" fontId="10" fillId="3" borderId="35" xfId="1" applyNumberFormat="1" applyFont="1" applyFill="1" applyBorder="1" applyAlignment="1" applyProtection="1">
      <alignment vertical="center"/>
      <protection locked="0"/>
    </xf>
    <xf numFmtId="0" fontId="2" fillId="0" borderId="0" xfId="4" applyNumberFormat="1" applyFont="1" applyFill="1" applyBorder="1" applyAlignment="1" applyProtection="1">
      <alignment vertical="center"/>
      <protection hidden="1"/>
    </xf>
    <xf numFmtId="164" fontId="11" fillId="4" borderId="37" xfId="1" applyNumberFormat="1" applyFont="1" applyFill="1" applyBorder="1" applyAlignment="1" applyProtection="1">
      <alignment vertical="center"/>
      <protection locked="0"/>
    </xf>
    <xf numFmtId="164" fontId="11" fillId="4" borderId="38" xfId="1" applyNumberFormat="1" applyFont="1" applyFill="1" applyBorder="1" applyAlignment="1" applyProtection="1">
      <alignment vertical="center"/>
      <protection locked="0"/>
    </xf>
    <xf numFmtId="164" fontId="15" fillId="4" borderId="38" xfId="1" applyNumberFormat="1" applyFont="1" applyFill="1" applyBorder="1" applyAlignment="1" applyProtection="1">
      <alignment vertical="center"/>
      <protection locked="0"/>
    </xf>
    <xf numFmtId="164" fontId="8" fillId="3" borderId="5" xfId="1" applyNumberFormat="1" applyFont="1" applyFill="1" applyBorder="1" applyAlignment="1" applyProtection="1">
      <alignment vertical="center"/>
      <protection locked="0"/>
    </xf>
    <xf numFmtId="164" fontId="10" fillId="3" borderId="5" xfId="1" applyNumberFormat="1" applyFont="1" applyFill="1" applyBorder="1" applyAlignment="1" applyProtection="1">
      <alignment vertical="center"/>
      <protection locked="0"/>
    </xf>
    <xf numFmtId="164" fontId="11" fillId="4" borderId="30" xfId="1" applyNumberFormat="1" applyFont="1" applyFill="1" applyBorder="1" applyAlignment="1" applyProtection="1">
      <alignment vertical="center"/>
      <protection locked="0"/>
    </xf>
    <xf numFmtId="164" fontId="10" fillId="3" borderId="39" xfId="1" applyNumberFormat="1" applyFont="1" applyFill="1" applyBorder="1" applyAlignment="1" applyProtection="1">
      <alignment vertical="center"/>
      <protection locked="0"/>
    </xf>
    <xf numFmtId="164" fontId="8" fillId="3" borderId="39" xfId="1" applyNumberFormat="1" applyFont="1" applyFill="1" applyBorder="1" applyAlignment="1" applyProtection="1">
      <alignment vertical="center"/>
      <protection locked="0"/>
    </xf>
    <xf numFmtId="0" fontId="2" fillId="0" borderId="2" xfId="4" applyNumberFormat="1" applyFont="1" applyFill="1" applyBorder="1" applyAlignment="1" applyProtection="1">
      <alignment vertical="center"/>
      <protection hidden="1"/>
    </xf>
    <xf numFmtId="164" fontId="15" fillId="4" borderId="40" xfId="1" applyNumberFormat="1" applyFont="1" applyFill="1" applyBorder="1" applyAlignment="1" applyProtection="1">
      <alignment vertical="center"/>
      <protection locked="0"/>
    </xf>
    <xf numFmtId="164" fontId="11" fillId="4" borderId="40" xfId="1" applyNumberFormat="1" applyFont="1" applyFill="1" applyBorder="1" applyAlignment="1" applyProtection="1">
      <alignment vertical="center"/>
      <protection locked="0"/>
    </xf>
    <xf numFmtId="164" fontId="11" fillId="4" borderId="41" xfId="1" applyNumberFormat="1" applyFont="1" applyFill="1" applyBorder="1" applyAlignment="1" applyProtection="1">
      <alignment vertical="center"/>
      <protection locked="0"/>
    </xf>
    <xf numFmtId="164" fontId="15" fillId="4" borderId="42" xfId="1" applyNumberFormat="1" applyFont="1" applyFill="1" applyBorder="1" applyAlignment="1" applyProtection="1">
      <alignment vertical="center"/>
      <protection locked="0"/>
    </xf>
    <xf numFmtId="164" fontId="15" fillId="4" borderId="45" xfId="1" applyNumberFormat="1" applyFont="1" applyFill="1" applyBorder="1" applyAlignment="1" applyProtection="1">
      <alignment vertical="center"/>
      <protection locked="0"/>
    </xf>
    <xf numFmtId="164" fontId="11" fillId="4" borderId="45" xfId="1" applyNumberFormat="1" applyFont="1" applyFill="1" applyBorder="1" applyAlignment="1" applyProtection="1">
      <alignment vertical="center"/>
      <protection locked="0"/>
    </xf>
    <xf numFmtId="164" fontId="15" fillId="4" borderId="46" xfId="1" applyNumberFormat="1" applyFont="1" applyFill="1" applyBorder="1" applyAlignment="1" applyProtection="1">
      <alignment vertical="center"/>
      <protection locked="0"/>
    </xf>
    <xf numFmtId="164" fontId="10" fillId="3" borderId="48" xfId="1" applyNumberFormat="1" applyFont="1" applyFill="1" applyBorder="1" applyAlignment="1" applyProtection="1">
      <alignment vertical="center"/>
      <protection locked="0"/>
    </xf>
    <xf numFmtId="164" fontId="10" fillId="3" borderId="49" xfId="1" applyNumberFormat="1" applyFont="1" applyFill="1" applyBorder="1" applyAlignment="1" applyProtection="1">
      <alignment vertical="center"/>
      <protection locked="0"/>
    </xf>
    <xf numFmtId="164" fontId="11" fillId="4" borderId="50" xfId="1" applyNumberFormat="1" applyFont="1" applyFill="1" applyBorder="1" applyAlignment="1" applyProtection="1">
      <alignment vertical="center"/>
      <protection locked="0"/>
    </xf>
    <xf numFmtId="164" fontId="10" fillId="3" borderId="50" xfId="1" applyNumberFormat="1" applyFont="1" applyFill="1" applyBorder="1" applyAlignment="1" applyProtection="1">
      <alignment vertical="center"/>
      <protection locked="0"/>
    </xf>
    <xf numFmtId="0" fontId="0" fillId="0" borderId="51" xfId="4" applyNumberFormat="1" applyFont="1" applyFill="1" applyBorder="1" applyAlignment="1" applyProtection="1">
      <alignment vertical="center"/>
      <protection hidden="1"/>
    </xf>
    <xf numFmtId="0" fontId="12" fillId="0" borderId="52" xfId="1" applyFont="1" applyFill="1" applyBorder="1" applyAlignment="1" applyProtection="1">
      <alignment vertical="center" wrapText="1"/>
      <protection hidden="1"/>
    </xf>
    <xf numFmtId="0" fontId="5" fillId="0" borderId="0" xfId="1" applyFont="1" applyFill="1" applyAlignment="1" applyProtection="1">
      <alignment vertical="center" wrapText="1"/>
    </xf>
    <xf numFmtId="0" fontId="5" fillId="0" borderId="0" xfId="1" applyFont="1" applyFill="1" applyBorder="1" applyAlignment="1" applyProtection="1">
      <alignment vertical="center" wrapText="1"/>
    </xf>
    <xf numFmtId="0" fontId="5" fillId="0" borderId="0" xfId="1" applyFont="1" applyFill="1" applyAlignment="1" applyProtection="1">
      <alignment vertical="center" wrapText="1"/>
      <protection hidden="1"/>
    </xf>
    <xf numFmtId="0" fontId="2" fillId="0" borderId="0" xfId="1" applyFont="1" applyFill="1" applyAlignment="1" applyProtection="1">
      <alignment vertical="center" wrapText="1"/>
      <protection hidden="1"/>
    </xf>
    <xf numFmtId="164" fontId="10" fillId="3" borderId="0" xfId="1" applyNumberFormat="1" applyFont="1" applyFill="1" applyBorder="1" applyAlignment="1" applyProtection="1">
      <alignment horizontal="right" vertical="center"/>
      <protection locked="0"/>
    </xf>
    <xf numFmtId="164" fontId="8" fillId="3" borderId="0" xfId="1" applyNumberFormat="1" applyFont="1" applyFill="1" applyBorder="1" applyAlignment="1" applyProtection="1">
      <alignment horizontal="right" vertical="center"/>
      <protection locked="0"/>
    </xf>
    <xf numFmtId="164" fontId="10" fillId="3" borderId="34" xfId="1" applyNumberFormat="1" applyFont="1" applyFill="1" applyBorder="1" applyAlignment="1" applyProtection="1">
      <alignment horizontal="right" vertical="center"/>
      <protection locked="0"/>
    </xf>
    <xf numFmtId="164" fontId="10" fillId="3" borderId="58" xfId="1" applyNumberFormat="1" applyFont="1" applyFill="1" applyBorder="1" applyAlignment="1" applyProtection="1">
      <alignment horizontal="right" vertical="center"/>
      <protection locked="0"/>
    </xf>
    <xf numFmtId="164" fontId="10" fillId="3" borderId="59" xfId="1" applyNumberFormat="1" applyFont="1" applyFill="1" applyBorder="1" applyAlignment="1" applyProtection="1">
      <alignment horizontal="right" vertical="center"/>
      <protection locked="0"/>
    </xf>
    <xf numFmtId="164" fontId="8" fillId="3" borderId="59" xfId="1" applyNumberFormat="1" applyFont="1" applyFill="1" applyBorder="1" applyAlignment="1" applyProtection="1">
      <alignment horizontal="right" vertical="center"/>
      <protection locked="0"/>
    </xf>
    <xf numFmtId="0" fontId="2" fillId="0" borderId="72" xfId="4" applyNumberFormat="1" applyFont="1" applyFill="1" applyBorder="1" applyAlignment="1" applyProtection="1">
      <alignment vertical="center"/>
      <protection hidden="1"/>
    </xf>
    <xf numFmtId="0" fontId="5" fillId="0" borderId="73" xfId="1" applyFont="1" applyFill="1" applyBorder="1" applyAlignment="1" applyProtection="1">
      <alignment vertical="center"/>
    </xf>
    <xf numFmtId="0" fontId="5" fillId="0" borderId="73" xfId="1" applyFont="1" applyFill="1" applyBorder="1" applyAlignment="1" applyProtection="1">
      <alignment vertical="center" wrapText="1"/>
    </xf>
    <xf numFmtId="0" fontId="5" fillId="0" borderId="72" xfId="1" applyFont="1" applyFill="1" applyBorder="1" applyAlignment="1" applyProtection="1">
      <alignment vertical="center" wrapText="1"/>
      <protection hidden="1"/>
    </xf>
    <xf numFmtId="0" fontId="3" fillId="0" borderId="0" xfId="1" applyFont="1" applyAlignment="1" applyProtection="1">
      <alignment vertical="center"/>
      <protection hidden="1"/>
    </xf>
    <xf numFmtId="164" fontId="10" fillId="3" borderId="35" xfId="1" applyNumberFormat="1" applyFont="1" applyFill="1" applyBorder="1" applyAlignment="1" applyProtection="1">
      <alignment horizontal="right" vertical="center"/>
      <protection locked="0"/>
    </xf>
    <xf numFmtId="164" fontId="10" fillId="3" borderId="23" xfId="1" applyNumberFormat="1" applyFont="1" applyFill="1" applyBorder="1" applyAlignment="1" applyProtection="1">
      <alignment horizontal="right" vertical="center"/>
      <protection locked="0"/>
    </xf>
    <xf numFmtId="164" fontId="10" fillId="3" borderId="5" xfId="1" applyNumberFormat="1" applyFont="1" applyFill="1" applyBorder="1" applyAlignment="1" applyProtection="1">
      <alignment horizontal="right" vertical="center"/>
      <protection locked="0"/>
    </xf>
    <xf numFmtId="164" fontId="10" fillId="3" borderId="22" xfId="1" applyNumberFormat="1" applyFont="1" applyFill="1" applyBorder="1" applyAlignment="1" applyProtection="1">
      <alignment horizontal="right" vertical="center"/>
      <protection locked="0"/>
    </xf>
    <xf numFmtId="164" fontId="8" fillId="3" borderId="74" xfId="1" applyNumberFormat="1" applyFont="1" applyFill="1" applyBorder="1" applyAlignment="1" applyProtection="1">
      <alignment horizontal="right" vertical="center"/>
      <protection locked="0"/>
    </xf>
    <xf numFmtId="164" fontId="10" fillId="3" borderId="75" xfId="1" applyNumberFormat="1" applyFont="1" applyFill="1" applyBorder="1" applyAlignment="1" applyProtection="1">
      <alignment horizontal="right" vertical="center"/>
      <protection locked="0"/>
    </xf>
    <xf numFmtId="164" fontId="10" fillId="3" borderId="62" xfId="1" applyNumberFormat="1" applyFont="1" applyFill="1" applyBorder="1" applyAlignment="1" applyProtection="1">
      <alignment horizontal="right" vertical="center"/>
      <protection locked="0"/>
    </xf>
    <xf numFmtId="164" fontId="10" fillId="3" borderId="70" xfId="1" applyNumberFormat="1" applyFont="1" applyFill="1" applyBorder="1" applyAlignment="1" applyProtection="1">
      <alignment horizontal="right" vertical="center"/>
      <protection locked="0"/>
    </xf>
    <xf numFmtId="164" fontId="10" fillId="3" borderId="78" xfId="1" applyNumberFormat="1" applyFont="1" applyFill="1" applyBorder="1" applyAlignment="1" applyProtection="1">
      <alignment horizontal="right" vertical="center"/>
      <protection locked="0"/>
    </xf>
    <xf numFmtId="164" fontId="8" fillId="3" borderId="78" xfId="1" applyNumberFormat="1" applyFont="1" applyFill="1" applyBorder="1" applyAlignment="1" applyProtection="1">
      <alignment horizontal="right" vertical="center"/>
      <protection locked="0"/>
    </xf>
    <xf numFmtId="164" fontId="10" fillId="3" borderId="62" xfId="1" applyNumberFormat="1" applyFont="1" applyFill="1" applyBorder="1" applyAlignment="1" applyProtection="1">
      <alignment horizontal="center" vertical="center"/>
      <protection locked="0"/>
    </xf>
    <xf numFmtId="164" fontId="10" fillId="3" borderId="22" xfId="1" applyNumberFormat="1" applyFont="1" applyFill="1" applyBorder="1" applyAlignment="1" applyProtection="1">
      <alignment horizontal="center" vertical="center"/>
      <protection locked="0"/>
    </xf>
    <xf numFmtId="164" fontId="10" fillId="3" borderId="79" xfId="1" applyNumberFormat="1" applyFont="1" applyFill="1" applyBorder="1" applyAlignment="1" applyProtection="1">
      <alignment horizontal="right" vertical="center"/>
      <protection locked="0"/>
    </xf>
    <xf numFmtId="164" fontId="10" fillId="3" borderId="80" xfId="1" applyNumberFormat="1" applyFont="1" applyFill="1" applyBorder="1" applyAlignment="1" applyProtection="1">
      <alignment horizontal="right" vertical="center"/>
      <protection locked="0"/>
    </xf>
    <xf numFmtId="164" fontId="8" fillId="3" borderId="80" xfId="1" applyNumberFormat="1" applyFont="1" applyFill="1" applyBorder="1" applyAlignment="1" applyProtection="1">
      <alignment horizontal="right" vertical="center"/>
      <protection locked="0"/>
    </xf>
    <xf numFmtId="164" fontId="10" fillId="3" borderId="79" xfId="1" applyNumberFormat="1" applyFont="1" applyFill="1" applyBorder="1" applyAlignment="1" applyProtection="1">
      <alignment horizontal="center" vertical="center"/>
      <protection locked="0"/>
    </xf>
    <xf numFmtId="164" fontId="10" fillId="3" borderId="81" xfId="1" applyNumberFormat="1" applyFont="1" applyFill="1" applyBorder="1" applyAlignment="1" applyProtection="1">
      <alignment horizontal="right" vertical="center"/>
      <protection locked="0"/>
    </xf>
    <xf numFmtId="164" fontId="10" fillId="3" borderId="82" xfId="1" applyNumberFormat="1" applyFont="1" applyFill="1" applyBorder="1" applyAlignment="1" applyProtection="1">
      <alignment horizontal="right" vertical="center"/>
      <protection locked="0"/>
    </xf>
    <xf numFmtId="164" fontId="8" fillId="3" borderId="83" xfId="1" applyNumberFormat="1" applyFont="1" applyFill="1" applyBorder="1" applyAlignment="1" applyProtection="1">
      <alignment horizontal="right" vertical="center"/>
      <protection locked="0"/>
    </xf>
    <xf numFmtId="164" fontId="8" fillId="3" borderId="61" xfId="1" applyNumberFormat="1" applyFont="1" applyFill="1" applyBorder="1" applyAlignment="1" applyProtection="1">
      <alignment horizontal="right" vertical="center"/>
      <protection locked="0"/>
    </xf>
    <xf numFmtId="164" fontId="10" fillId="3" borderId="84" xfId="1" applyNumberFormat="1" applyFont="1" applyFill="1" applyBorder="1" applyAlignment="1" applyProtection="1">
      <alignment horizontal="right" vertical="center"/>
      <protection locked="0"/>
    </xf>
    <xf numFmtId="164" fontId="8" fillId="3" borderId="85" xfId="1" applyNumberFormat="1" applyFont="1" applyFill="1" applyBorder="1" applyAlignment="1" applyProtection="1">
      <alignment horizontal="right" vertical="center"/>
      <protection locked="0"/>
    </xf>
    <xf numFmtId="164" fontId="10" fillId="3" borderId="86" xfId="1" applyNumberFormat="1" applyFont="1" applyFill="1" applyBorder="1" applyAlignment="1" applyProtection="1">
      <alignment horizontal="right" vertical="center"/>
      <protection locked="0"/>
    </xf>
    <xf numFmtId="0" fontId="2" fillId="0" borderId="2" xfId="4" applyNumberFormat="1" applyFont="1" applyFill="1" applyBorder="1" applyAlignment="1" applyProtection="1">
      <alignment vertical="center"/>
    </xf>
    <xf numFmtId="0" fontId="12" fillId="0" borderId="16" xfId="1" applyFont="1" applyFill="1" applyBorder="1" applyAlignment="1" applyProtection="1">
      <alignment vertical="center" wrapText="1"/>
    </xf>
    <xf numFmtId="0" fontId="2" fillId="0" borderId="2" xfId="1" applyFont="1" applyFill="1" applyBorder="1" applyAlignment="1" applyProtection="1">
      <alignment vertical="center" wrapText="1"/>
    </xf>
    <xf numFmtId="0" fontId="2" fillId="0" borderId="0" xfId="1" applyFont="1" applyFill="1" applyBorder="1" applyAlignment="1" applyProtection="1">
      <alignment vertical="center" wrapText="1"/>
    </xf>
    <xf numFmtId="164" fontId="11" fillId="4" borderId="36" xfId="1" applyNumberFormat="1" applyFont="1" applyFill="1" applyBorder="1" applyAlignment="1" applyProtection="1">
      <alignment horizontal="right" vertical="center"/>
    </xf>
    <xf numFmtId="164" fontId="11" fillId="4" borderId="39" xfId="1" applyNumberFormat="1" applyFont="1" applyFill="1" applyBorder="1" applyAlignment="1" applyProtection="1">
      <alignment horizontal="right" vertical="center"/>
    </xf>
    <xf numFmtId="164" fontId="15" fillId="4" borderId="39" xfId="1" applyNumberFormat="1" applyFont="1" applyFill="1" applyBorder="1" applyAlignment="1" applyProtection="1">
      <alignment horizontal="right" vertical="center"/>
    </xf>
    <xf numFmtId="164" fontId="10" fillId="3" borderId="36" xfId="1" applyNumberFormat="1" applyFont="1" applyFill="1" applyBorder="1" applyAlignment="1" applyProtection="1">
      <alignment horizontal="right" vertical="center"/>
    </xf>
    <xf numFmtId="164" fontId="8" fillId="3" borderId="39" xfId="1" applyNumberFormat="1" applyFont="1" applyFill="1" applyBorder="1" applyAlignment="1" applyProtection="1">
      <alignment horizontal="right" vertical="center"/>
    </xf>
    <xf numFmtId="164" fontId="10" fillId="3" borderId="39" xfId="1" applyNumberFormat="1" applyFont="1" applyFill="1" applyBorder="1" applyAlignment="1" applyProtection="1">
      <alignment horizontal="right" vertical="center"/>
    </xf>
    <xf numFmtId="164" fontId="11" fillId="4" borderId="37" xfId="1" applyNumberFormat="1" applyFont="1" applyFill="1" applyBorder="1" applyAlignment="1" applyProtection="1">
      <alignment horizontal="right" vertical="center"/>
    </xf>
    <xf numFmtId="164" fontId="11" fillId="4" borderId="38" xfId="1" applyNumberFormat="1" applyFont="1" applyFill="1" applyBorder="1" applyAlignment="1" applyProtection="1">
      <alignment horizontal="right" vertical="center"/>
    </xf>
    <xf numFmtId="164" fontId="15" fillId="4" borderId="38" xfId="1" applyNumberFormat="1" applyFont="1" applyFill="1" applyBorder="1" applyAlignment="1" applyProtection="1">
      <alignment horizontal="right" vertical="center"/>
    </xf>
    <xf numFmtId="164" fontId="10" fillId="3" borderId="37" xfId="1" applyNumberFormat="1" applyFont="1" applyFill="1" applyBorder="1" applyAlignment="1" applyProtection="1">
      <alignment horizontal="right" vertical="center"/>
    </xf>
    <xf numFmtId="164" fontId="8" fillId="3" borderId="38" xfId="1" applyNumberFormat="1" applyFont="1" applyFill="1" applyBorder="1" applyAlignment="1" applyProtection="1">
      <alignment horizontal="right" vertical="center"/>
    </xf>
    <xf numFmtId="164" fontId="10" fillId="3" borderId="38" xfId="1" applyNumberFormat="1" applyFont="1" applyFill="1" applyBorder="1" applyAlignment="1" applyProtection="1">
      <alignment horizontal="right" vertical="center"/>
    </xf>
    <xf numFmtId="164" fontId="15" fillId="4" borderId="87" xfId="1" applyNumberFormat="1" applyFont="1" applyFill="1" applyBorder="1" applyAlignment="1" applyProtection="1">
      <alignment horizontal="right" vertical="center"/>
    </xf>
    <xf numFmtId="164" fontId="11" fillId="4" borderId="87" xfId="1" applyNumberFormat="1" applyFont="1" applyFill="1" applyBorder="1" applyAlignment="1" applyProtection="1">
      <alignment horizontal="right" vertical="center"/>
    </xf>
    <xf numFmtId="164" fontId="11" fillId="4" borderId="90" xfId="1" applyNumberFormat="1" applyFont="1" applyFill="1" applyBorder="1" applyAlignment="1" applyProtection="1">
      <alignment horizontal="right" vertical="center"/>
    </xf>
    <xf numFmtId="164" fontId="11" fillId="4" borderId="91" xfId="1" applyNumberFormat="1" applyFont="1" applyFill="1" applyBorder="1" applyAlignment="1" applyProtection="1">
      <alignment horizontal="right" vertical="center"/>
    </xf>
    <xf numFmtId="164" fontId="15" fillId="4" borderId="91" xfId="1" applyNumberFormat="1" applyFont="1" applyFill="1" applyBorder="1" applyAlignment="1" applyProtection="1">
      <alignment horizontal="right" vertical="center"/>
    </xf>
    <xf numFmtId="164" fontId="10" fillId="3" borderId="90" xfId="1" applyNumberFormat="1" applyFont="1" applyFill="1" applyBorder="1" applyAlignment="1" applyProtection="1">
      <alignment horizontal="right" vertical="center"/>
    </xf>
    <xf numFmtId="164" fontId="10" fillId="3" borderId="91" xfId="1" applyNumberFormat="1" applyFont="1" applyFill="1" applyBorder="1" applyAlignment="1" applyProtection="1">
      <alignment horizontal="right" vertical="center"/>
    </xf>
    <xf numFmtId="0" fontId="12" fillId="0" borderId="16" xfId="1" applyFont="1" applyFill="1" applyBorder="1" applyAlignment="1" applyProtection="1">
      <alignment horizontal="right" vertical="center" wrapText="1"/>
    </xf>
    <xf numFmtId="0" fontId="12" fillId="0" borderId="3" xfId="1" applyFont="1" applyFill="1" applyBorder="1" applyAlignment="1" applyProtection="1">
      <alignment vertical="center" wrapText="1"/>
    </xf>
    <xf numFmtId="0" fontId="5" fillId="0" borderId="92" xfId="1" applyFont="1" applyFill="1" applyBorder="1" applyAlignment="1" applyProtection="1">
      <alignment vertical="center" wrapText="1"/>
    </xf>
    <xf numFmtId="164" fontId="16" fillId="3" borderId="22" xfId="1" applyNumberFormat="1" applyFont="1" applyFill="1" applyBorder="1" applyAlignment="1" applyProtection="1">
      <alignment vertical="center"/>
      <protection locked="0"/>
    </xf>
    <xf numFmtId="164" fontId="16" fillId="3" borderId="0" xfId="1" applyNumberFormat="1" applyFont="1" applyFill="1" applyBorder="1" applyAlignment="1" applyProtection="1">
      <alignment vertical="center"/>
      <protection locked="0"/>
    </xf>
    <xf numFmtId="164" fontId="17" fillId="3" borderId="0" xfId="1" applyNumberFormat="1" applyFont="1" applyFill="1" applyBorder="1" applyAlignment="1" applyProtection="1">
      <alignment vertical="center"/>
      <protection locked="0"/>
    </xf>
    <xf numFmtId="164" fontId="16" fillId="3" borderId="23" xfId="1" applyNumberFormat="1" applyFont="1" applyFill="1" applyBorder="1" applyAlignment="1" applyProtection="1">
      <alignment vertical="center"/>
      <protection locked="0"/>
    </xf>
    <xf numFmtId="164" fontId="18" fillId="4" borderId="24" xfId="1" applyNumberFormat="1" applyFont="1" applyFill="1" applyBorder="1" applyAlignment="1" applyProtection="1">
      <alignment vertical="center"/>
      <protection locked="0"/>
    </xf>
    <xf numFmtId="0" fontId="5" fillId="2" borderId="7" xfId="2" applyFont="1" applyFill="1" applyBorder="1" applyAlignment="1" applyProtection="1">
      <alignment horizontal="center" vertical="top" wrapText="1"/>
      <protection hidden="1"/>
    </xf>
    <xf numFmtId="0" fontId="6" fillId="2" borderId="7" xfId="2" applyFont="1" applyFill="1" applyBorder="1" applyAlignment="1" applyProtection="1">
      <alignment horizontal="center" vertical="top" wrapText="1"/>
      <protection hidden="1"/>
    </xf>
    <xf numFmtId="0" fontId="6" fillId="2" borderId="4" xfId="2" applyFont="1" applyFill="1" applyBorder="1" applyAlignment="1" applyProtection="1">
      <alignment horizontal="center" vertical="top" wrapText="1"/>
      <protection hidden="1"/>
    </xf>
    <xf numFmtId="0" fontId="6" fillId="2" borderId="5" xfId="2" applyFont="1" applyFill="1" applyBorder="1" applyAlignment="1" applyProtection="1">
      <alignment horizontal="center" vertical="top" wrapText="1"/>
      <protection hidden="1"/>
    </xf>
    <xf numFmtId="164" fontId="11" fillId="5" borderId="37" xfId="1" applyNumberFormat="1" applyFont="1" applyFill="1" applyBorder="1" applyAlignment="1" applyProtection="1">
      <alignment horizontal="right" vertical="center"/>
      <protection locked="0"/>
    </xf>
    <xf numFmtId="164" fontId="11" fillId="5" borderId="77" xfId="1" applyNumberFormat="1" applyFont="1" applyFill="1" applyBorder="1" applyAlignment="1" applyProtection="1">
      <alignment horizontal="right" vertical="center"/>
      <protection locked="0"/>
    </xf>
    <xf numFmtId="164" fontId="15" fillId="5" borderId="77" xfId="1" applyNumberFormat="1" applyFont="1" applyFill="1" applyBorder="1" applyAlignment="1" applyProtection="1">
      <alignment horizontal="right" vertical="center"/>
      <protection locked="0"/>
    </xf>
    <xf numFmtId="164" fontId="11" fillId="5" borderId="24" xfId="1" applyNumberFormat="1" applyFont="1" applyFill="1" applyBorder="1" applyAlignment="1" applyProtection="1">
      <alignment vertical="center"/>
      <protection locked="0"/>
    </xf>
    <xf numFmtId="164" fontId="11" fillId="5" borderId="35" xfId="1" applyNumberFormat="1" applyFont="1" applyFill="1" applyBorder="1" applyAlignment="1" applyProtection="1">
      <alignment horizontal="right" vertical="center"/>
      <protection locked="0"/>
    </xf>
    <xf numFmtId="164" fontId="11" fillId="5" borderId="24" xfId="1" applyNumberFormat="1" applyFont="1" applyFill="1" applyBorder="1" applyAlignment="1" applyProtection="1">
      <alignment horizontal="right" vertical="center"/>
      <protection locked="0"/>
    </xf>
    <xf numFmtId="164" fontId="11" fillId="5" borderId="29" xfId="1" applyNumberFormat="1" applyFont="1" applyFill="1" applyBorder="1" applyAlignment="1" applyProtection="1">
      <alignment horizontal="right" vertical="center"/>
      <protection locked="0"/>
    </xf>
    <xf numFmtId="164" fontId="11" fillId="5" borderId="29" xfId="1" applyNumberFormat="1" applyFont="1" applyFill="1" applyBorder="1" applyAlignment="1" applyProtection="1">
      <alignment vertical="center"/>
      <protection locked="0"/>
    </xf>
    <xf numFmtId="164" fontId="11" fillId="5" borderId="15" xfId="1" applyNumberFormat="1" applyFont="1" applyFill="1" applyBorder="1" applyAlignment="1" applyProtection="1">
      <alignment vertical="center"/>
      <protection locked="0"/>
    </xf>
    <xf numFmtId="164" fontId="11" fillId="5" borderId="15" xfId="1" applyNumberFormat="1" applyFont="1" applyFill="1" applyBorder="1" applyAlignment="1" applyProtection="1">
      <alignment horizontal="right" vertical="center"/>
      <protection locked="0"/>
    </xf>
    <xf numFmtId="164" fontId="11" fillId="5" borderId="81" xfId="1" applyNumberFormat="1" applyFont="1" applyFill="1" applyBorder="1" applyAlignment="1" applyProtection="1">
      <alignment horizontal="right" vertical="center"/>
      <protection locked="0"/>
    </xf>
    <xf numFmtId="164" fontId="11" fillId="5" borderId="34" xfId="1" applyNumberFormat="1" applyFont="1" applyFill="1" applyBorder="1" applyAlignment="1" applyProtection="1">
      <alignment horizontal="right" vertical="center"/>
      <protection locked="0"/>
    </xf>
    <xf numFmtId="164" fontId="11" fillId="5" borderId="38" xfId="1" applyNumberFormat="1" applyFont="1" applyFill="1" applyBorder="1" applyAlignment="1" applyProtection="1">
      <alignment horizontal="right" vertical="center"/>
      <protection locked="0"/>
    </xf>
    <xf numFmtId="164" fontId="15" fillId="5" borderId="38" xfId="1" applyNumberFormat="1" applyFont="1" applyFill="1" applyBorder="1" applyAlignment="1" applyProtection="1">
      <alignment horizontal="right" vertical="center"/>
      <protection locked="0"/>
    </xf>
    <xf numFmtId="164" fontId="11" fillId="5" borderId="39" xfId="1" applyNumberFormat="1" applyFont="1" applyFill="1" applyBorder="1" applyAlignment="1" applyProtection="1">
      <alignment horizontal="right" vertical="center"/>
      <protection locked="0"/>
    </xf>
    <xf numFmtId="164" fontId="15" fillId="5" borderId="39" xfId="1" applyNumberFormat="1" applyFont="1" applyFill="1" applyBorder="1" applyAlignment="1" applyProtection="1">
      <alignment horizontal="right" vertical="center"/>
      <protection locked="0"/>
    </xf>
    <xf numFmtId="164" fontId="11" fillId="5" borderId="56" xfId="1" applyNumberFormat="1" applyFont="1" applyFill="1" applyBorder="1" applyAlignment="1" applyProtection="1">
      <alignment horizontal="right" vertical="center"/>
      <protection locked="0"/>
    </xf>
    <xf numFmtId="164" fontId="11" fillId="5" borderId="57" xfId="1" applyNumberFormat="1" applyFont="1" applyFill="1" applyBorder="1" applyAlignment="1" applyProtection="1">
      <alignment horizontal="right" vertical="center"/>
      <protection locked="0"/>
    </xf>
    <xf numFmtId="164" fontId="11" fillId="5" borderId="41" xfId="1" applyNumberFormat="1" applyFont="1" applyFill="1" applyBorder="1" applyAlignment="1" applyProtection="1">
      <alignment horizontal="right" vertical="center"/>
      <protection locked="0"/>
    </xf>
    <xf numFmtId="164" fontId="11" fillId="5" borderId="54" xfId="1" applyNumberFormat="1" applyFont="1" applyFill="1" applyBorder="1" applyAlignment="1" applyProtection="1">
      <alignment horizontal="right" vertical="center"/>
      <protection locked="0"/>
    </xf>
    <xf numFmtId="164" fontId="11" fillId="5" borderId="70" xfId="1" applyNumberFormat="1" applyFont="1" applyFill="1" applyBorder="1" applyAlignment="1" applyProtection="1">
      <alignment vertical="center"/>
      <protection locked="0"/>
    </xf>
    <xf numFmtId="164" fontId="11" fillId="5" borderId="70" xfId="1" applyNumberFormat="1" applyFont="1" applyFill="1" applyBorder="1" applyAlignment="1" applyProtection="1">
      <alignment horizontal="right" vertical="center"/>
      <protection locked="0"/>
    </xf>
    <xf numFmtId="0" fontId="5" fillId="2" borderId="5" xfId="2" applyFont="1" applyFill="1" applyBorder="1" applyAlignment="1" applyProtection="1">
      <alignment horizontal="center" vertical="top" wrapText="1"/>
      <protection hidden="1"/>
    </xf>
    <xf numFmtId="0" fontId="21" fillId="0" borderId="1" xfId="1" applyFont="1" applyFill="1" applyBorder="1" applyAlignment="1" applyProtection="1">
      <alignment vertical="center" wrapText="1"/>
      <protection hidden="1"/>
    </xf>
    <xf numFmtId="0" fontId="21" fillId="0" borderId="0" xfId="1" applyFont="1" applyFill="1" applyBorder="1" applyAlignment="1" applyProtection="1">
      <alignment vertical="center" wrapText="1"/>
      <protection hidden="1"/>
    </xf>
    <xf numFmtId="0" fontId="26" fillId="0" borderId="18" xfId="1" quotePrefix="1" applyFont="1" applyFill="1" applyBorder="1" applyAlignment="1" applyProtection="1">
      <alignment vertical="center" wrapText="1"/>
      <protection hidden="1"/>
    </xf>
    <xf numFmtId="0" fontId="27" fillId="0" borderId="0" xfId="1" applyFont="1" applyFill="1" applyBorder="1" applyAlignment="1" applyProtection="1">
      <alignment vertical="center" wrapText="1"/>
      <protection hidden="1"/>
    </xf>
    <xf numFmtId="164" fontId="24" fillId="4" borderId="37" xfId="1" applyNumberFormat="1" applyFont="1" applyFill="1" applyBorder="1" applyAlignment="1" applyProtection="1">
      <alignment horizontal="right" vertical="center"/>
      <protection locked="0"/>
    </xf>
    <xf numFmtId="164" fontId="24" fillId="4" borderId="38" xfId="1" applyNumberFormat="1" applyFont="1" applyFill="1" applyBorder="1" applyAlignment="1" applyProtection="1">
      <alignment horizontal="right" vertical="center"/>
      <protection locked="0"/>
    </xf>
    <xf numFmtId="164" fontId="28" fillId="4" borderId="38" xfId="1" applyNumberFormat="1" applyFont="1" applyFill="1" applyBorder="1" applyAlignment="1" applyProtection="1">
      <alignment horizontal="right" vertical="center"/>
      <protection locked="0"/>
    </xf>
    <xf numFmtId="164" fontId="25" fillId="3" borderId="0" xfId="1" applyNumberFormat="1" applyFont="1" applyFill="1" applyBorder="1" applyAlignment="1" applyProtection="1">
      <alignment horizontal="right" vertical="center"/>
      <protection locked="0"/>
    </xf>
    <xf numFmtId="164" fontId="29" fillId="3" borderId="0" xfId="1" applyNumberFormat="1" applyFont="1" applyFill="1" applyBorder="1" applyAlignment="1" applyProtection="1">
      <alignment horizontal="right" vertical="center"/>
      <protection locked="0"/>
    </xf>
    <xf numFmtId="164" fontId="24" fillId="4" borderId="24" xfId="1" applyNumberFormat="1" applyFont="1" applyFill="1" applyBorder="1" applyAlignment="1" applyProtection="1">
      <alignment horizontal="right" vertical="center"/>
      <protection locked="0"/>
    </xf>
    <xf numFmtId="0" fontId="30" fillId="0" borderId="0" xfId="1" applyFont="1" applyFill="1" applyBorder="1" applyAlignment="1" applyProtection="1">
      <alignment vertical="center" wrapText="1"/>
      <protection hidden="1"/>
    </xf>
    <xf numFmtId="164" fontId="24" fillId="4" borderId="29" xfId="1" applyNumberFormat="1" applyFont="1" applyFill="1" applyBorder="1" applyAlignment="1" applyProtection="1">
      <alignment horizontal="right" vertical="center"/>
      <protection locked="0"/>
    </xf>
    <xf numFmtId="164" fontId="24" fillId="4" borderId="15" xfId="1" applyNumberFormat="1" applyFont="1" applyFill="1" applyBorder="1" applyAlignment="1" applyProtection="1">
      <alignment horizontal="right" vertical="center"/>
      <protection locked="0"/>
    </xf>
    <xf numFmtId="164" fontId="24" fillId="4" borderId="35" xfId="1" applyNumberFormat="1" applyFont="1" applyFill="1" applyBorder="1" applyAlignment="1" applyProtection="1">
      <alignment horizontal="right" vertical="center"/>
      <protection locked="0"/>
    </xf>
    <xf numFmtId="164" fontId="25" fillId="3" borderId="34" xfId="1" applyNumberFormat="1" applyFont="1" applyFill="1" applyBorder="1" applyAlignment="1" applyProtection="1">
      <alignment horizontal="right" vertical="center"/>
      <protection locked="0"/>
    </xf>
    <xf numFmtId="0" fontId="21" fillId="0" borderId="0" xfId="4" applyNumberFormat="1" applyFont="1" applyFill="1" applyBorder="1" applyAlignment="1" applyProtection="1">
      <alignment vertical="center"/>
      <protection hidden="1"/>
    </xf>
    <xf numFmtId="164" fontId="24" fillId="4" borderId="41" xfId="1" applyNumberFormat="1" applyFont="1" applyFill="1" applyBorder="1" applyAlignment="1" applyProtection="1">
      <alignment horizontal="right" vertical="center"/>
      <protection locked="0"/>
    </xf>
    <xf numFmtId="164" fontId="28" fillId="4" borderId="39" xfId="1" applyNumberFormat="1" applyFont="1" applyFill="1" applyBorder="1" applyAlignment="1" applyProtection="1">
      <alignment horizontal="right" vertical="center"/>
      <protection locked="0"/>
    </xf>
    <xf numFmtId="164" fontId="28" fillId="4" borderId="55" xfId="1" applyNumberFormat="1" applyFont="1" applyFill="1" applyBorder="1" applyAlignment="1" applyProtection="1">
      <alignment horizontal="right" vertical="center"/>
      <protection locked="0"/>
    </xf>
    <xf numFmtId="164" fontId="24" fillId="4" borderId="30" xfId="1" applyNumberFormat="1" applyFont="1" applyFill="1" applyBorder="1" applyAlignment="1" applyProtection="1">
      <alignment horizontal="right" vertical="center"/>
      <protection locked="0"/>
    </xf>
    <xf numFmtId="164" fontId="24" fillId="4" borderId="56" xfId="1" applyNumberFormat="1" applyFont="1" applyFill="1" applyBorder="1" applyAlignment="1" applyProtection="1">
      <alignment horizontal="right" vertical="center"/>
      <protection locked="0"/>
    </xf>
    <xf numFmtId="164" fontId="24" fillId="4" borderId="57" xfId="1" applyNumberFormat="1" applyFont="1" applyFill="1" applyBorder="1" applyAlignment="1" applyProtection="1">
      <alignment horizontal="right" vertical="center"/>
      <protection locked="0"/>
    </xf>
    <xf numFmtId="164" fontId="25" fillId="3" borderId="58" xfId="1" applyNumberFormat="1" applyFont="1" applyFill="1" applyBorder="1" applyAlignment="1" applyProtection="1">
      <alignment horizontal="right" vertical="center"/>
      <protection locked="0"/>
    </xf>
    <xf numFmtId="164" fontId="25" fillId="3" borderId="59" xfId="1" applyNumberFormat="1" applyFont="1" applyFill="1" applyBorder="1" applyAlignment="1" applyProtection="1">
      <alignment horizontal="right" vertical="center"/>
      <protection locked="0"/>
    </xf>
    <xf numFmtId="164" fontId="29" fillId="3" borderId="59" xfId="1" applyNumberFormat="1" applyFont="1" applyFill="1" applyBorder="1" applyAlignment="1" applyProtection="1">
      <alignment horizontal="right" vertical="center"/>
      <protection locked="0"/>
    </xf>
    <xf numFmtId="164" fontId="24" fillId="4" borderId="60" xfId="1" applyNumberFormat="1" applyFont="1" applyFill="1" applyBorder="1" applyAlignment="1" applyProtection="1">
      <alignment horizontal="right" vertical="center"/>
      <protection locked="0"/>
    </xf>
    <xf numFmtId="164" fontId="24" fillId="4" borderId="61" xfId="1" applyNumberFormat="1" applyFont="1" applyFill="1" applyBorder="1" applyAlignment="1" applyProtection="1">
      <alignment horizontal="right" vertical="center"/>
      <protection locked="0"/>
    </xf>
    <xf numFmtId="164" fontId="24" fillId="4" borderId="62" xfId="1" applyNumberFormat="1" applyFont="1" applyFill="1" applyBorder="1" applyAlignment="1" applyProtection="1">
      <alignment horizontal="right" vertical="center"/>
      <protection locked="0"/>
    </xf>
    <xf numFmtId="164" fontId="24" fillId="4" borderId="63" xfId="1" applyNumberFormat="1" applyFont="1" applyFill="1" applyBorder="1" applyAlignment="1" applyProtection="1">
      <alignment horizontal="right" vertical="center"/>
      <protection locked="0"/>
    </xf>
    <xf numFmtId="164" fontId="24" fillId="4" borderId="23" xfId="1" applyNumberFormat="1" applyFont="1" applyFill="1" applyBorder="1" applyAlignment="1" applyProtection="1">
      <alignment horizontal="right" vertical="center"/>
      <protection locked="0"/>
    </xf>
    <xf numFmtId="164" fontId="24" fillId="4" borderId="47" xfId="1" applyNumberFormat="1" applyFont="1" applyFill="1" applyBorder="1" applyAlignment="1" applyProtection="1">
      <alignment horizontal="right" vertical="center"/>
      <protection locked="0"/>
    </xf>
    <xf numFmtId="164" fontId="24" fillId="4" borderId="65" xfId="1" applyNumberFormat="1" applyFont="1" applyFill="1" applyBorder="1" applyAlignment="1" applyProtection="1">
      <alignment horizontal="right" vertical="center"/>
      <protection locked="0"/>
    </xf>
    <xf numFmtId="164" fontId="24" fillId="4" borderId="66" xfId="1" applyNumberFormat="1" applyFont="1" applyFill="1" applyBorder="1" applyAlignment="1" applyProtection="1">
      <alignment horizontal="right" vertical="center"/>
      <protection locked="0"/>
    </xf>
    <xf numFmtId="164" fontId="24" fillId="4" borderId="67" xfId="1" applyNumberFormat="1" applyFont="1" applyFill="1" applyBorder="1" applyAlignment="1" applyProtection="1">
      <alignment horizontal="right" vertical="center"/>
      <protection locked="0"/>
    </xf>
    <xf numFmtId="164" fontId="24" fillId="4" borderId="68" xfId="1" applyNumberFormat="1" applyFont="1" applyFill="1" applyBorder="1" applyAlignment="1" applyProtection="1">
      <alignment horizontal="right" vertical="center"/>
      <protection locked="0"/>
    </xf>
    <xf numFmtId="164" fontId="24" fillId="4" borderId="70" xfId="1" applyNumberFormat="1" applyFont="1" applyFill="1" applyBorder="1" applyAlignment="1" applyProtection="1">
      <alignment horizontal="right" vertical="center"/>
      <protection locked="0"/>
    </xf>
    <xf numFmtId="0" fontId="21" fillId="0" borderId="2" xfId="4" applyNumberFormat="1" applyFont="1" applyFill="1" applyBorder="1" applyAlignment="1" applyProtection="1">
      <alignment vertical="center"/>
      <protection hidden="1"/>
    </xf>
    <xf numFmtId="0" fontId="26" fillId="0" borderId="16" xfId="1" applyFont="1" applyFill="1" applyBorder="1" applyAlignment="1" applyProtection="1">
      <alignment vertical="center" wrapText="1"/>
      <protection hidden="1"/>
    </xf>
    <xf numFmtId="0" fontId="21" fillId="0" borderId="2" xfId="1" applyFont="1" applyFill="1" applyBorder="1" applyAlignment="1" applyProtection="1">
      <alignment vertical="center" wrapText="1"/>
      <protection hidden="1"/>
    </xf>
    <xf numFmtId="0" fontId="21" fillId="0" borderId="72" xfId="4" applyNumberFormat="1" applyFont="1" applyFill="1" applyBorder="1" applyAlignment="1" applyProtection="1">
      <alignment vertical="center"/>
      <protection hidden="1"/>
    </xf>
    <xf numFmtId="0" fontId="19" fillId="0" borderId="73" xfId="1" applyFont="1" applyFill="1" applyBorder="1" applyAlignment="1" applyProtection="1">
      <alignment vertical="center"/>
    </xf>
    <xf numFmtId="0" fontId="19" fillId="0" borderId="73" xfId="1" applyFont="1" applyFill="1" applyBorder="1" applyAlignment="1" applyProtection="1">
      <alignment vertical="center" wrapText="1"/>
    </xf>
    <xf numFmtId="0" fontId="19" fillId="0" borderId="72" xfId="1" applyFont="1" applyFill="1" applyBorder="1" applyAlignment="1" applyProtection="1">
      <alignment vertical="center" wrapText="1"/>
      <protection hidden="1"/>
    </xf>
    <xf numFmtId="0" fontId="21" fillId="0" borderId="0" xfId="1" applyFont="1" applyFill="1" applyAlignment="1" applyProtection="1">
      <alignment vertical="center" wrapText="1"/>
      <protection hidden="1"/>
    </xf>
    <xf numFmtId="0" fontId="31" fillId="0" borderId="0" xfId="1" applyFont="1" applyAlignment="1" applyProtection="1">
      <alignment vertical="center"/>
      <protection hidden="1"/>
    </xf>
    <xf numFmtId="0" fontId="21" fillId="0" borderId="72" xfId="4" applyNumberFormat="1" applyFont="1" applyFill="1" applyBorder="1" applyAlignment="1" applyProtection="1">
      <alignment vertical="center"/>
    </xf>
    <xf numFmtId="0" fontId="31" fillId="0" borderId="0" xfId="1" applyFont="1" applyProtection="1">
      <protection hidden="1"/>
    </xf>
    <xf numFmtId="0" fontId="19" fillId="0" borderId="0" xfId="1" applyFont="1" applyFill="1" applyAlignment="1" applyProtection="1">
      <alignment vertical="center" wrapText="1"/>
    </xf>
    <xf numFmtId="0" fontId="19" fillId="0" borderId="0" xfId="1" applyFont="1" applyFill="1" applyAlignment="1" applyProtection="1">
      <alignment vertical="center" wrapText="1"/>
      <protection hidden="1"/>
    </xf>
    <xf numFmtId="0" fontId="34" fillId="0" borderId="71" xfId="1" applyFont="1" applyFill="1" applyBorder="1" applyAlignment="1" applyProtection="1">
      <alignment vertical="center" wrapText="1"/>
      <protection hidden="1"/>
    </xf>
    <xf numFmtId="0" fontId="34" fillId="0" borderId="72" xfId="1" applyFont="1" applyFill="1" applyBorder="1" applyAlignment="1" applyProtection="1">
      <alignment vertical="center" wrapText="1"/>
      <protection hidden="1"/>
    </xf>
    <xf numFmtId="0" fontId="35" fillId="0" borderId="0" xfId="1" applyFont="1" applyFill="1" applyAlignment="1" applyProtection="1">
      <alignment vertical="center"/>
      <protection hidden="1"/>
    </xf>
    <xf numFmtId="0" fontId="34" fillId="0" borderId="72" xfId="1" applyFont="1" applyFill="1" applyBorder="1" applyAlignment="1" applyProtection="1">
      <alignment vertical="center" wrapText="1"/>
    </xf>
    <xf numFmtId="0" fontId="35" fillId="0" borderId="0" xfId="2" applyFont="1" applyAlignment="1" applyProtection="1">
      <alignment vertical="top"/>
      <protection hidden="1"/>
    </xf>
    <xf numFmtId="0" fontId="34" fillId="0" borderId="2" xfId="1" applyFont="1" applyFill="1" applyBorder="1" applyAlignment="1" applyProtection="1">
      <alignment vertical="center" wrapText="1"/>
    </xf>
    <xf numFmtId="0" fontId="35" fillId="0" borderId="0" xfId="4" applyNumberFormat="1" applyFont="1" applyFill="1" applyBorder="1" applyAlignment="1" applyProtection="1">
      <alignment vertical="center"/>
    </xf>
    <xf numFmtId="0" fontId="42" fillId="0" borderId="0" xfId="2" applyFont="1" applyAlignment="1" applyProtection="1">
      <alignment vertical="top"/>
    </xf>
    <xf numFmtId="0" fontId="42" fillId="0" borderId="0" xfId="2" applyFont="1" applyAlignment="1" applyProtection="1">
      <alignment vertical="top"/>
      <protection hidden="1"/>
    </xf>
    <xf numFmtId="0" fontId="35" fillId="0" borderId="0" xfId="4" applyNumberFormat="1" applyFont="1" applyFill="1" applyBorder="1" applyAlignment="1" applyProtection="1">
      <alignment vertical="top"/>
    </xf>
    <xf numFmtId="0" fontId="7" fillId="6" borderId="7" xfId="2" applyFont="1" applyFill="1" applyBorder="1" applyAlignment="1" applyProtection="1">
      <alignment horizontal="center" vertical="top" wrapText="1"/>
      <protection hidden="1"/>
    </xf>
    <xf numFmtId="0" fontId="6" fillId="6" borderId="7" xfId="2" applyFont="1" applyFill="1" applyBorder="1" applyAlignment="1" applyProtection="1">
      <alignment horizontal="center" vertical="top" wrapText="1"/>
      <protection hidden="1"/>
    </xf>
    <xf numFmtId="0" fontId="5" fillId="6" borderId="7" xfId="2" applyFont="1" applyFill="1" applyBorder="1" applyAlignment="1" applyProtection="1">
      <alignment horizontal="center" vertical="top" wrapText="1"/>
      <protection hidden="1"/>
    </xf>
    <xf numFmtId="0" fontId="6" fillId="6" borderId="10" xfId="2" applyFont="1" applyFill="1" applyBorder="1" applyAlignment="1" applyProtection="1">
      <alignment horizontal="center" vertical="top" wrapText="1"/>
      <protection hidden="1"/>
    </xf>
    <xf numFmtId="0" fontId="6" fillId="6" borderId="7" xfId="1" applyFont="1" applyFill="1" applyBorder="1" applyAlignment="1" applyProtection="1">
      <alignment horizontal="center" vertical="center"/>
      <protection hidden="1"/>
    </xf>
    <xf numFmtId="0" fontId="23" fillId="6" borderId="15" xfId="3" applyNumberFormat="1" applyFont="1" applyFill="1" applyBorder="1" applyAlignment="1" applyProtection="1">
      <alignment horizontal="left" vertical="center" wrapText="1"/>
      <protection hidden="1"/>
    </xf>
    <xf numFmtId="0" fontId="21" fillId="6" borderId="27" xfId="3" applyNumberFormat="1" applyFont="1" applyFill="1" applyBorder="1" applyAlignment="1" applyProtection="1">
      <alignment horizontal="left" vertical="center" wrapText="1"/>
      <protection hidden="1"/>
    </xf>
    <xf numFmtId="0" fontId="21" fillId="6" borderId="30" xfId="3" applyNumberFormat="1" applyFont="1" applyFill="1" applyBorder="1" applyAlignment="1" applyProtection="1">
      <alignment horizontal="left" vertical="center" wrapText="1"/>
      <protection hidden="1"/>
    </xf>
    <xf numFmtId="0" fontId="21" fillId="6" borderId="36" xfId="3" applyNumberFormat="1" applyFont="1" applyFill="1" applyBorder="1" applyAlignment="1" applyProtection="1">
      <alignment horizontal="left" vertical="center" wrapText="1"/>
      <protection hidden="1"/>
    </xf>
    <xf numFmtId="0" fontId="21" fillId="6" borderId="37" xfId="3" applyNumberFormat="1" applyFont="1" applyFill="1" applyBorder="1" applyAlignment="1" applyProtection="1">
      <alignment horizontal="left" vertical="center" wrapText="1"/>
      <protection hidden="1"/>
    </xf>
    <xf numFmtId="0" fontId="21" fillId="6" borderId="21" xfId="3" applyNumberFormat="1" applyFont="1" applyFill="1" applyBorder="1" applyAlignment="1" applyProtection="1">
      <alignment horizontal="left" vertical="center" wrapText="1"/>
      <protection hidden="1"/>
    </xf>
    <xf numFmtId="0" fontId="21" fillId="6" borderId="44" xfId="3" applyNumberFormat="1" applyFont="1" applyFill="1" applyBorder="1" applyAlignment="1" applyProtection="1">
      <alignment horizontal="left" vertical="center" wrapText="1"/>
      <protection hidden="1"/>
    </xf>
    <xf numFmtId="0" fontId="23" fillId="6" borderId="47" xfId="3" applyNumberFormat="1" applyFont="1" applyFill="1" applyBorder="1" applyAlignment="1" applyProtection="1">
      <alignment horizontal="left" vertical="center" wrapText="1"/>
      <protection hidden="1"/>
    </xf>
    <xf numFmtId="0" fontId="22" fillId="6" borderId="7" xfId="2" applyFont="1" applyFill="1" applyBorder="1" applyAlignment="1" applyProtection="1">
      <alignment horizontal="center" vertical="top" wrapText="1"/>
      <protection hidden="1"/>
    </xf>
    <xf numFmtId="0" fontId="20" fillId="6" borderId="13" xfId="2" applyFont="1" applyFill="1" applyBorder="1" applyAlignment="1" applyProtection="1">
      <alignment horizontal="center" vertical="top" wrapText="1"/>
      <protection hidden="1"/>
    </xf>
    <xf numFmtId="0" fontId="19" fillId="6" borderId="13" xfId="2" applyFont="1" applyFill="1" applyBorder="1" applyAlignment="1" applyProtection="1">
      <alignment horizontal="center" vertical="top" wrapText="1"/>
      <protection hidden="1"/>
    </xf>
    <xf numFmtId="0" fontId="6" fillId="6" borderId="4" xfId="1" applyFont="1" applyFill="1" applyBorder="1" applyAlignment="1" applyProtection="1">
      <alignment horizontal="center" vertical="top" wrapText="1"/>
      <protection hidden="1"/>
    </xf>
    <xf numFmtId="0" fontId="7" fillId="6" borderId="13" xfId="2" applyFont="1" applyFill="1" applyBorder="1" applyAlignment="1" applyProtection="1">
      <alignment horizontal="center" vertical="top" wrapText="1"/>
      <protection hidden="1"/>
    </xf>
    <xf numFmtId="0" fontId="44" fillId="0" borderId="0" xfId="0" applyFont="1"/>
    <xf numFmtId="0" fontId="2" fillId="6" borderId="96" xfId="3" applyFont="1" applyFill="1" applyBorder="1" applyAlignment="1">
      <alignment horizontal="left" vertical="center" wrapText="1"/>
    </xf>
    <xf numFmtId="0" fontId="6" fillId="6" borderId="13" xfId="2" applyFont="1" applyFill="1" applyBorder="1" applyAlignment="1" applyProtection="1">
      <alignment horizontal="center" vertical="top" wrapText="1"/>
      <protection hidden="1"/>
    </xf>
    <xf numFmtId="0" fontId="5" fillId="6" borderId="13" xfId="2" applyFont="1" applyFill="1" applyBorder="1" applyAlignment="1" applyProtection="1">
      <alignment horizontal="center" vertical="top" wrapText="1"/>
      <protection hidden="1"/>
    </xf>
    <xf numFmtId="0" fontId="46" fillId="6" borderId="53" xfId="1" applyNumberFormat="1" applyFont="1" applyFill="1" applyBorder="1" applyAlignment="1" applyProtection="1">
      <alignment horizontal="left" vertical="center" wrapText="1"/>
      <protection hidden="1"/>
    </xf>
    <xf numFmtId="0" fontId="9" fillId="6" borderId="70" xfId="3" applyNumberFormat="1" applyFont="1" applyFill="1" applyBorder="1" applyAlignment="1" applyProtection="1">
      <alignment horizontal="left" vertical="center" wrapText="1"/>
      <protection hidden="1"/>
    </xf>
    <xf numFmtId="0" fontId="9" fillId="6" borderId="15" xfId="3" applyNumberFormat="1" applyFont="1" applyFill="1" applyBorder="1" applyAlignment="1" applyProtection="1">
      <alignment horizontal="left" vertical="center" wrapText="1"/>
      <protection hidden="1"/>
    </xf>
    <xf numFmtId="0" fontId="2" fillId="6" borderId="27" xfId="3" applyNumberFormat="1" applyFont="1" applyFill="1" applyBorder="1" applyAlignment="1" applyProtection="1">
      <alignment horizontal="left" vertical="center" wrapText="1"/>
      <protection hidden="1"/>
    </xf>
    <xf numFmtId="0" fontId="2" fillId="6" borderId="30" xfId="3" applyNumberFormat="1" applyFont="1" applyFill="1" applyBorder="1" applyAlignment="1" applyProtection="1">
      <alignment horizontal="left" vertical="center" wrapText="1"/>
      <protection hidden="1"/>
    </xf>
    <xf numFmtId="0" fontId="2" fillId="6" borderId="36" xfId="3" applyNumberFormat="1" applyFont="1" applyFill="1" applyBorder="1" applyAlignment="1" applyProtection="1">
      <alignment horizontal="left" vertical="center" wrapText="1"/>
      <protection hidden="1"/>
    </xf>
    <xf numFmtId="0" fontId="2" fillId="6" borderId="37" xfId="3" applyNumberFormat="1" applyFont="1" applyFill="1" applyBorder="1" applyAlignment="1" applyProtection="1">
      <alignment horizontal="left" vertical="center" wrapText="1"/>
      <protection hidden="1"/>
    </xf>
    <xf numFmtId="0" fontId="2" fillId="6" borderId="21" xfId="3" applyNumberFormat="1" applyFont="1" applyFill="1" applyBorder="1" applyAlignment="1" applyProtection="1">
      <alignment horizontal="left" vertical="center" wrapText="1"/>
      <protection hidden="1"/>
    </xf>
    <xf numFmtId="0" fontId="2" fillId="6" borderId="44" xfId="3" applyNumberFormat="1" applyFont="1" applyFill="1" applyBorder="1" applyAlignment="1" applyProtection="1">
      <alignment horizontal="left" vertical="center" wrapText="1"/>
      <protection hidden="1"/>
    </xf>
    <xf numFmtId="0" fontId="9" fillId="6" borderId="47" xfId="3" applyNumberFormat="1" applyFont="1" applyFill="1" applyBorder="1" applyAlignment="1" applyProtection="1">
      <alignment horizontal="left" vertical="center" wrapText="1"/>
      <protection hidden="1"/>
    </xf>
    <xf numFmtId="0" fontId="4" fillId="6" borderId="53" xfId="1" applyNumberFormat="1" applyFont="1" applyFill="1" applyBorder="1" applyAlignment="1" applyProtection="1">
      <alignment horizontal="left" vertical="center" wrapText="1"/>
      <protection hidden="1"/>
    </xf>
    <xf numFmtId="0" fontId="6" fillId="6" borderId="5" xfId="2" applyFont="1" applyFill="1" applyBorder="1" applyAlignment="1" applyProtection="1">
      <alignment horizontal="center" vertical="top" wrapText="1"/>
      <protection hidden="1"/>
    </xf>
    <xf numFmtId="0" fontId="2" fillId="6" borderId="89" xfId="3" applyNumberFormat="1" applyFont="1" applyFill="1" applyBorder="1" applyAlignment="1" applyProtection="1">
      <alignment horizontal="left" vertical="center" wrapText="1"/>
      <protection hidden="1"/>
    </xf>
    <xf numFmtId="0" fontId="5" fillId="0" borderId="71" xfId="1" applyFont="1" applyFill="1" applyBorder="1" applyAlignment="1" applyProtection="1">
      <alignment vertical="center" wrapText="1"/>
      <protection hidden="1"/>
    </xf>
    <xf numFmtId="0" fontId="7" fillId="6" borderId="93" xfId="2" applyFont="1" applyFill="1" applyBorder="1" applyAlignment="1" applyProtection="1">
      <alignment vertical="center" wrapText="1"/>
    </xf>
    <xf numFmtId="0" fontId="6" fillId="6" borderId="93" xfId="2" applyFont="1" applyFill="1" applyBorder="1" applyAlignment="1" applyProtection="1">
      <alignment vertical="center" wrapText="1"/>
    </xf>
    <xf numFmtId="0" fontId="5" fillId="6" borderId="95" xfId="2" applyFont="1" applyFill="1" applyBorder="1" applyAlignment="1" applyProtection="1">
      <alignment vertical="center" wrapText="1"/>
    </xf>
    <xf numFmtId="0" fontId="5" fillId="6" borderId="25" xfId="2" applyFont="1" applyFill="1" applyBorder="1" applyAlignment="1" applyProtection="1">
      <alignment horizontal="left" vertical="center" wrapText="1" indent="2"/>
    </xf>
    <xf numFmtId="0" fontId="5" fillId="6" borderId="43" xfId="2" applyFont="1" applyFill="1" applyBorder="1" applyAlignment="1" applyProtection="1">
      <alignment horizontal="left" vertical="center" wrapText="1" indent="2"/>
    </xf>
    <xf numFmtId="0" fontId="5" fillId="6" borderId="25" xfId="2" applyFont="1" applyFill="1" applyBorder="1" applyAlignment="1" applyProtection="1">
      <alignment horizontal="left" vertical="center" wrapText="1" indent="1"/>
    </xf>
    <xf numFmtId="0" fontId="5" fillId="6" borderId="43" xfId="2" applyFont="1" applyFill="1" applyBorder="1" applyAlignment="1" applyProtection="1">
      <alignment vertical="center" wrapText="1"/>
    </xf>
    <xf numFmtId="0" fontId="39" fillId="6" borderId="93" xfId="2" applyFont="1" applyFill="1" applyBorder="1" applyAlignment="1" applyProtection="1">
      <alignment vertical="center" wrapText="1"/>
    </xf>
    <xf numFmtId="0" fontId="5" fillId="0" borderId="71" xfId="1" applyFont="1" applyFill="1" applyBorder="1" applyAlignment="1" applyProtection="1">
      <alignment vertical="center" wrapText="1"/>
    </xf>
    <xf numFmtId="0" fontId="34" fillId="0" borderId="71" xfId="1" applyFont="1" applyFill="1" applyBorder="1" applyAlignment="1" applyProtection="1">
      <alignment vertical="center" wrapText="1"/>
    </xf>
    <xf numFmtId="0" fontId="46" fillId="6" borderId="99" xfId="1" applyNumberFormat="1" applyFont="1" applyFill="1" applyBorder="1" applyAlignment="1" applyProtection="1">
      <alignment horizontal="left" vertical="center" wrapText="1"/>
      <protection hidden="1"/>
    </xf>
    <xf numFmtId="164" fontId="37" fillId="4" borderId="102" xfId="1" applyNumberFormat="1" applyFont="1" applyFill="1" applyBorder="1" applyAlignment="1" applyProtection="1">
      <alignment horizontal="center" vertical="center"/>
      <protection locked="0"/>
    </xf>
    <xf numFmtId="164" fontId="38" fillId="4" borderId="104" xfId="1" applyNumberFormat="1" applyFont="1" applyFill="1" applyBorder="1" applyAlignment="1" applyProtection="1">
      <alignment horizontal="center" vertical="center"/>
      <protection locked="0"/>
    </xf>
    <xf numFmtId="164" fontId="38" fillId="4" borderId="106" xfId="1" applyNumberFormat="1" applyFont="1" applyFill="1" applyBorder="1" applyAlignment="1" applyProtection="1">
      <alignment horizontal="center" vertical="center"/>
      <protection locked="0"/>
    </xf>
    <xf numFmtId="164" fontId="38" fillId="4" borderId="108" xfId="1" applyNumberFormat="1" applyFont="1" applyFill="1" applyBorder="1" applyAlignment="1" applyProtection="1">
      <alignment horizontal="center" vertical="center"/>
      <protection locked="0"/>
    </xf>
    <xf numFmtId="164" fontId="40" fillId="4" borderId="108" xfId="1" applyNumberFormat="1" applyFont="1" applyFill="1" applyBorder="1" applyAlignment="1" applyProtection="1">
      <alignment horizontal="center" vertical="center"/>
      <protection locked="0"/>
    </xf>
    <xf numFmtId="0" fontId="7" fillId="6" borderId="111" xfId="2" applyFont="1" applyFill="1" applyBorder="1" applyAlignment="1" applyProtection="1">
      <alignment vertical="center" wrapText="1"/>
    </xf>
    <xf numFmtId="164" fontId="37" fillId="4" borderId="112" xfId="1" applyNumberFormat="1" applyFont="1" applyFill="1" applyBorder="1" applyAlignment="1" applyProtection="1">
      <alignment horizontal="center" vertical="center"/>
      <protection locked="0"/>
    </xf>
    <xf numFmtId="0" fontId="33" fillId="6" borderId="11" xfId="1" applyFont="1" applyFill="1" applyBorder="1" applyAlignment="1" applyProtection="1">
      <alignment horizontal="left" vertical="center"/>
      <protection hidden="1"/>
    </xf>
    <xf numFmtId="0" fontId="6" fillId="2" borderId="102" xfId="2" applyFont="1" applyFill="1" applyBorder="1" applyAlignment="1" applyProtection="1">
      <alignment horizontal="center" vertical="top" wrapText="1"/>
      <protection hidden="1"/>
    </xf>
    <xf numFmtId="0" fontId="6" fillId="2" borderId="113" xfId="2" applyFont="1" applyFill="1" applyBorder="1" applyAlignment="1" applyProtection="1">
      <alignment horizontal="center" vertical="top" wrapText="1"/>
      <protection hidden="1"/>
    </xf>
    <xf numFmtId="164" fontId="11" fillId="4" borderId="114" xfId="1" applyNumberFormat="1" applyFont="1" applyFill="1" applyBorder="1" applyAlignment="1" applyProtection="1">
      <alignment horizontal="right" vertical="center"/>
    </xf>
    <xf numFmtId="164" fontId="11" fillId="4" borderId="115" xfId="1" applyNumberFormat="1" applyFont="1" applyFill="1" applyBorder="1" applyAlignment="1" applyProtection="1">
      <alignment horizontal="right" vertical="center"/>
    </xf>
    <xf numFmtId="164" fontId="11" fillId="4" borderId="116" xfId="1" applyNumberFormat="1" applyFont="1" applyFill="1" applyBorder="1" applyAlignment="1" applyProtection="1">
      <alignment horizontal="right" vertical="center"/>
    </xf>
    <xf numFmtId="0" fontId="43" fillId="0" borderId="0" xfId="4" applyNumberFormat="1" applyFont="1" applyFill="1" applyBorder="1" applyAlignment="1" applyProtection="1">
      <alignment horizontal="left" vertical="top" wrapText="1"/>
    </xf>
    <xf numFmtId="0" fontId="5" fillId="6" borderId="4" xfId="2" applyFont="1" applyFill="1" applyBorder="1" applyAlignment="1" applyProtection="1">
      <alignment horizontal="center" vertical="top" wrapText="1"/>
      <protection hidden="1"/>
    </xf>
    <xf numFmtId="0" fontId="6" fillId="6" borderId="6" xfId="2" applyFont="1" applyFill="1" applyBorder="1" applyAlignment="1" applyProtection="1">
      <alignment horizontal="center" vertical="top" wrapText="1"/>
      <protection hidden="1"/>
    </xf>
    <xf numFmtId="164" fontId="25" fillId="3" borderId="117" xfId="1" applyNumberFormat="1" applyFont="1" applyFill="1" applyBorder="1" applyAlignment="1" applyProtection="1">
      <alignment horizontal="right" vertical="center"/>
      <protection locked="0"/>
    </xf>
    <xf numFmtId="164" fontId="24" fillId="4" borderId="118" xfId="1" applyNumberFormat="1" applyFont="1" applyFill="1" applyBorder="1" applyAlignment="1" applyProtection="1">
      <alignment horizontal="right" vertical="center"/>
      <protection locked="0"/>
    </xf>
    <xf numFmtId="0" fontId="5" fillId="6" borderId="93" xfId="2" applyFont="1" applyFill="1" applyBorder="1" applyAlignment="1" applyProtection="1">
      <alignment horizontal="center" vertical="top" wrapText="1"/>
      <protection hidden="1"/>
    </xf>
    <xf numFmtId="0" fontId="48" fillId="5" borderId="9" xfId="1" applyNumberFormat="1" applyFont="1" applyFill="1" applyBorder="1" applyAlignment="1" applyProtection="1">
      <alignment horizontal="left" vertical="center"/>
      <protection hidden="1"/>
    </xf>
    <xf numFmtId="0" fontId="47" fillId="5" borderId="19" xfId="3" applyNumberFormat="1" applyFont="1" applyFill="1" applyBorder="1" applyAlignment="1" applyProtection="1">
      <alignment horizontal="left" vertical="center"/>
      <protection hidden="1"/>
    </xf>
    <xf numFmtId="0" fontId="47" fillId="5" borderId="25" xfId="3" applyNumberFormat="1" applyFont="1" applyFill="1" applyBorder="1" applyAlignment="1" applyProtection="1">
      <alignment horizontal="left" vertical="center"/>
      <protection hidden="1"/>
    </xf>
    <xf numFmtId="0" fontId="47" fillId="5" borderId="88" xfId="3" applyNumberFormat="1" applyFont="1" applyFill="1" applyBorder="1" applyAlignment="1" applyProtection="1">
      <alignment horizontal="left" vertical="center"/>
      <protection hidden="1"/>
    </xf>
    <xf numFmtId="0" fontId="49" fillId="5" borderId="2" xfId="4" applyNumberFormat="1" applyFont="1" applyFill="1" applyBorder="1" applyAlignment="1" applyProtection="1">
      <alignment vertical="center"/>
      <protection hidden="1"/>
    </xf>
    <xf numFmtId="0" fontId="47" fillId="5" borderId="72" xfId="4" applyNumberFormat="1" applyFont="1" applyFill="1" applyBorder="1" applyAlignment="1" applyProtection="1">
      <alignment vertical="center"/>
      <protection hidden="1"/>
    </xf>
    <xf numFmtId="0" fontId="50" fillId="5" borderId="72" xfId="1" applyFont="1" applyFill="1" applyBorder="1" applyAlignment="1" applyProtection="1">
      <alignment vertical="center" wrapText="1"/>
      <protection hidden="1"/>
    </xf>
    <xf numFmtId="0" fontId="50" fillId="5" borderId="0" xfId="4" applyNumberFormat="1" applyFont="1" applyFill="1" applyBorder="1" applyAlignment="1" applyProtection="1">
      <alignment vertical="center"/>
      <protection hidden="1"/>
    </xf>
    <xf numFmtId="0" fontId="48" fillId="5" borderId="12" xfId="1" applyNumberFormat="1" applyFont="1" applyFill="1" applyBorder="1" applyAlignment="1" applyProtection="1">
      <alignment horizontal="left" vertical="center"/>
      <protection hidden="1"/>
    </xf>
    <xf numFmtId="1" fontId="51" fillId="5" borderId="14" xfId="3" applyNumberFormat="1" applyFont="1" applyFill="1" applyBorder="1" applyAlignment="1" applyProtection="1">
      <alignment horizontal="left" vertical="center" wrapText="1"/>
      <protection hidden="1"/>
    </xf>
    <xf numFmtId="49" fontId="50" fillId="5" borderId="20" xfId="3" applyNumberFormat="1" applyFont="1" applyFill="1" applyBorder="1" applyAlignment="1" applyProtection="1">
      <alignment horizontal="left" vertical="center"/>
      <protection hidden="1"/>
    </xf>
    <xf numFmtId="49" fontId="50" fillId="5" borderId="26" xfId="3" applyNumberFormat="1" applyFont="1" applyFill="1" applyBorder="1" applyAlignment="1" applyProtection="1">
      <alignment horizontal="left" vertical="center"/>
      <protection hidden="1"/>
    </xf>
    <xf numFmtId="49" fontId="50" fillId="5" borderId="19" xfId="3" applyNumberFormat="1" applyFont="1" applyFill="1" applyBorder="1" applyAlignment="1" applyProtection="1">
      <alignment horizontal="left" vertical="center"/>
      <protection hidden="1"/>
    </xf>
    <xf numFmtId="49" fontId="50" fillId="5" borderId="25" xfId="3" applyNumberFormat="1" applyFont="1" applyFill="1" applyBorder="1" applyAlignment="1" applyProtection="1">
      <alignment horizontal="left" vertical="center"/>
      <protection hidden="1"/>
    </xf>
    <xf numFmtId="1" fontId="50" fillId="5" borderId="43" xfId="3" applyNumberFormat="1" applyFont="1" applyFill="1" applyBorder="1" applyAlignment="1" applyProtection="1">
      <alignment horizontal="left" vertical="center" wrapText="1"/>
      <protection hidden="1"/>
    </xf>
    <xf numFmtId="1" fontId="51" fillId="5" borderId="64" xfId="3" applyNumberFormat="1" applyFont="1" applyFill="1" applyBorder="1" applyAlignment="1" applyProtection="1">
      <alignment horizontal="left" vertical="center" wrapText="1"/>
      <protection hidden="1"/>
    </xf>
    <xf numFmtId="0" fontId="51" fillId="5" borderId="69" xfId="3" applyNumberFormat="1" applyFont="1" applyFill="1" applyBorder="1" applyAlignment="1" applyProtection="1">
      <alignment horizontal="left" vertical="center"/>
      <protection hidden="1"/>
    </xf>
    <xf numFmtId="0" fontId="49" fillId="5" borderId="2" xfId="4" applyNumberFormat="1" applyFont="1" applyFill="1" applyBorder="1" applyAlignment="1" applyProtection="1">
      <alignment vertical="center"/>
    </xf>
    <xf numFmtId="0" fontId="50" fillId="5" borderId="72" xfId="4" applyNumberFormat="1" applyFont="1" applyFill="1" applyBorder="1" applyAlignment="1" applyProtection="1">
      <alignment vertical="center"/>
      <protection hidden="1"/>
    </xf>
    <xf numFmtId="49" fontId="51" fillId="5" borderId="69" xfId="3" applyNumberFormat="1" applyFont="1" applyFill="1" applyBorder="1" applyAlignment="1" applyProtection="1">
      <alignment horizontal="left" vertical="center"/>
      <protection hidden="1"/>
    </xf>
    <xf numFmtId="0" fontId="49" fillId="5" borderId="51" xfId="4" applyNumberFormat="1" applyFont="1" applyFill="1" applyBorder="1" applyAlignment="1" applyProtection="1">
      <alignment vertical="center"/>
      <protection hidden="1"/>
    </xf>
    <xf numFmtId="0" fontId="36" fillId="5" borderId="101" xfId="2" applyFont="1" applyFill="1" applyBorder="1" applyAlignment="1" applyProtection="1">
      <alignment horizontal="center" vertical="center"/>
    </xf>
    <xf numFmtId="0" fontId="34" fillId="5" borderId="103" xfId="2" quotePrefix="1" applyFont="1" applyFill="1" applyBorder="1" applyAlignment="1" applyProtection="1">
      <alignment horizontal="center" vertical="center"/>
    </xf>
    <xf numFmtId="0" fontId="34" fillId="5" borderId="105" xfId="2" quotePrefix="1" applyFont="1" applyFill="1" applyBorder="1" applyAlignment="1" applyProtection="1">
      <alignment horizontal="center" vertical="center"/>
    </xf>
    <xf numFmtId="0" fontId="34" fillId="5" borderId="107" xfId="2" quotePrefix="1" applyFont="1" applyFill="1" applyBorder="1" applyAlignment="1" applyProtection="1">
      <alignment horizontal="center" vertical="center"/>
    </xf>
    <xf numFmtId="0" fontId="34" fillId="5" borderId="101" xfId="2" quotePrefix="1" applyFont="1" applyFill="1" applyBorder="1" applyAlignment="1" applyProtection="1">
      <alignment horizontal="center" vertical="center"/>
    </xf>
    <xf numFmtId="0" fontId="34" fillId="5" borderId="103" xfId="2" applyFont="1" applyFill="1" applyBorder="1" applyAlignment="1" applyProtection="1">
      <alignment horizontal="center" vertical="center"/>
    </xf>
    <xf numFmtId="0" fontId="34" fillId="5" borderId="105" xfId="2" applyFont="1" applyFill="1" applyBorder="1" applyAlignment="1" applyProtection="1">
      <alignment horizontal="center" vertical="center"/>
    </xf>
    <xf numFmtId="0" fontId="34" fillId="5" borderId="107" xfId="2" applyFont="1" applyFill="1" applyBorder="1" applyAlignment="1" applyProtection="1">
      <alignment horizontal="center" vertical="center"/>
    </xf>
    <xf numFmtId="0" fontId="34" fillId="5" borderId="101" xfId="2" applyFont="1" applyFill="1" applyBorder="1" applyAlignment="1" applyProtection="1">
      <alignment horizontal="center" vertical="center"/>
    </xf>
    <xf numFmtId="0" fontId="39" fillId="5" borderId="101" xfId="2" applyFont="1" applyFill="1" applyBorder="1" applyAlignment="1" applyProtection="1">
      <alignment horizontal="center" vertical="center"/>
    </xf>
    <xf numFmtId="0" fontId="34" fillId="5" borderId="109" xfId="2" applyFont="1" applyFill="1" applyBorder="1" applyAlignment="1" applyProtection="1">
      <alignment horizontal="center" vertical="center"/>
    </xf>
    <xf numFmtId="0" fontId="34" fillId="5" borderId="2" xfId="1" applyFont="1" applyFill="1" applyBorder="1" applyAlignment="1" applyProtection="1">
      <alignment vertical="center" wrapText="1"/>
    </xf>
    <xf numFmtId="0" fontId="41" fillId="5" borderId="0" xfId="4" applyNumberFormat="1" applyFont="1" applyFill="1" applyBorder="1" applyAlignment="1" applyProtection="1">
      <alignment horizontal="left" vertical="center"/>
    </xf>
    <xf numFmtId="0" fontId="43" fillId="5" borderId="0" xfId="4" applyNumberFormat="1" applyFont="1" applyFill="1" applyBorder="1" applyAlignment="1" applyProtection="1">
      <alignment horizontal="left" vertical="top"/>
    </xf>
    <xf numFmtId="0" fontId="43" fillId="5" borderId="0" xfId="4" applyNumberFormat="1" applyFont="1" applyFill="1" applyBorder="1" applyAlignment="1" applyProtection="1">
      <alignment vertical="top"/>
    </xf>
    <xf numFmtId="0" fontId="43" fillId="5" borderId="0" xfId="4" applyNumberFormat="1" applyFont="1" applyFill="1" applyBorder="1" applyAlignment="1" applyProtection="1">
      <alignment horizontal="center" vertical="center"/>
    </xf>
    <xf numFmtId="0" fontId="35" fillId="5" borderId="0" xfId="4" applyNumberFormat="1" applyFont="1" applyFill="1" applyBorder="1" applyAlignment="1" applyProtection="1">
      <alignment horizontal="center" vertical="center"/>
    </xf>
    <xf numFmtId="0" fontId="51" fillId="5" borderId="8" xfId="2" applyFont="1" applyFill="1" applyBorder="1" applyAlignment="1" applyProtection="1">
      <alignment vertical="center"/>
    </xf>
    <xf numFmtId="0" fontId="50" fillId="5" borderId="94" xfId="2" applyFont="1" applyFill="1" applyBorder="1" applyAlignment="1" applyProtection="1">
      <alignment vertical="center"/>
    </xf>
    <xf numFmtId="0" fontId="50" fillId="5" borderId="28" xfId="2" applyFont="1" applyFill="1" applyBorder="1" applyAlignment="1" applyProtection="1">
      <alignment vertical="center"/>
    </xf>
    <xf numFmtId="0" fontId="50" fillId="5" borderId="32" xfId="2" applyFont="1" applyFill="1" applyBorder="1" applyAlignment="1" applyProtection="1">
      <alignment vertical="center"/>
    </xf>
    <xf numFmtId="0" fontId="52" fillId="5" borderId="8" xfId="2" applyFont="1" applyFill="1" applyBorder="1" applyAlignment="1" applyProtection="1">
      <alignment vertical="center"/>
    </xf>
    <xf numFmtId="0" fontId="51" fillId="5" borderId="110" xfId="2" applyFont="1" applyFill="1" applyBorder="1" applyAlignment="1" applyProtection="1">
      <alignment vertical="center"/>
    </xf>
    <xf numFmtId="0" fontId="50" fillId="5" borderId="2" xfId="1" applyFont="1" applyFill="1" applyBorder="1" applyAlignment="1" applyProtection="1">
      <alignment vertical="center" wrapText="1"/>
    </xf>
    <xf numFmtId="0" fontId="50" fillId="5" borderId="0" xfId="4" applyNumberFormat="1" applyFont="1" applyFill="1" applyBorder="1" applyAlignment="1" applyProtection="1">
      <alignment vertical="center"/>
    </xf>
    <xf numFmtId="0" fontId="53" fillId="5" borderId="0" xfId="4" applyNumberFormat="1" applyFont="1" applyFill="1" applyBorder="1" applyAlignment="1" applyProtection="1">
      <alignment vertical="center"/>
    </xf>
    <xf numFmtId="164" fontId="11" fillId="5" borderId="11" xfId="1" applyNumberFormat="1" applyFont="1" applyFill="1" applyBorder="1" applyAlignment="1" applyProtection="1">
      <alignment horizontal="right" vertical="center"/>
      <protection locked="0"/>
    </xf>
    <xf numFmtId="0" fontId="7" fillId="6" borderId="119" xfId="2" applyFont="1" applyFill="1" applyBorder="1" applyAlignment="1" applyProtection="1">
      <alignment horizontal="center" vertical="top" wrapText="1"/>
      <protection hidden="1"/>
    </xf>
    <xf numFmtId="164" fontId="10" fillId="3" borderId="117" xfId="1" applyNumberFormat="1" applyFont="1" applyFill="1" applyBorder="1" applyAlignment="1" applyProtection="1">
      <alignment horizontal="right" vertical="center"/>
      <protection locked="0"/>
    </xf>
    <xf numFmtId="164" fontId="11" fillId="5" borderId="11" xfId="1" applyNumberFormat="1" applyFont="1" applyFill="1" applyBorder="1" applyAlignment="1" applyProtection="1">
      <alignment vertical="center"/>
      <protection locked="0"/>
    </xf>
    <xf numFmtId="0" fontId="6" fillId="6" borderId="120" xfId="2" applyFont="1" applyFill="1" applyBorder="1" applyAlignment="1" applyProtection="1">
      <alignment horizontal="center" vertical="top" wrapText="1"/>
      <protection hidden="1"/>
    </xf>
    <xf numFmtId="0" fontId="5" fillId="6" borderId="120" xfId="2" applyFont="1" applyFill="1" applyBorder="1" applyAlignment="1" applyProtection="1">
      <alignment horizontal="center" vertical="top" wrapText="1"/>
      <protection hidden="1"/>
    </xf>
    <xf numFmtId="0" fontId="6" fillId="2" borderId="120" xfId="2" applyFont="1" applyFill="1" applyBorder="1" applyAlignment="1" applyProtection="1">
      <alignment horizontal="center" vertical="top" wrapText="1"/>
      <protection hidden="1"/>
    </xf>
    <xf numFmtId="164" fontId="24" fillId="4" borderId="11" xfId="1" applyNumberFormat="1" applyFont="1" applyFill="1" applyBorder="1" applyAlignment="1" applyProtection="1">
      <alignment horizontal="right" vertical="center"/>
      <protection locked="0"/>
    </xf>
    <xf numFmtId="0" fontId="22" fillId="6" borderId="120" xfId="2" applyFont="1" applyFill="1" applyBorder="1" applyAlignment="1" applyProtection="1">
      <alignment horizontal="center" vertical="top" wrapText="1"/>
      <protection hidden="1"/>
    </xf>
    <xf numFmtId="0" fontId="20" fillId="6" borderId="120" xfId="2" applyFont="1" applyFill="1" applyBorder="1" applyAlignment="1" applyProtection="1">
      <alignment horizontal="center" vertical="top" wrapText="1"/>
      <protection hidden="1"/>
    </xf>
    <xf numFmtId="0" fontId="19" fillId="6" borderId="120" xfId="2" applyFont="1" applyFill="1" applyBorder="1" applyAlignment="1" applyProtection="1">
      <alignment horizontal="center" vertical="top" wrapText="1"/>
      <protection hidden="1"/>
    </xf>
    <xf numFmtId="0" fontId="20" fillId="6" borderId="119" xfId="2" applyFont="1" applyFill="1" applyBorder="1" applyAlignment="1" applyProtection="1">
      <alignment horizontal="center" vertical="top" wrapText="1"/>
      <protection hidden="1"/>
    </xf>
    <xf numFmtId="0" fontId="20" fillId="6" borderId="121" xfId="2" applyFont="1" applyFill="1" applyBorder="1" applyAlignment="1" applyProtection="1">
      <alignment horizontal="center" vertical="top" wrapText="1"/>
      <protection hidden="1"/>
    </xf>
    <xf numFmtId="0" fontId="20" fillId="2" borderId="120" xfId="2" applyFont="1" applyFill="1" applyBorder="1" applyAlignment="1" applyProtection="1">
      <alignment horizontal="center" vertical="top" wrapText="1"/>
      <protection hidden="1"/>
    </xf>
    <xf numFmtId="0" fontId="20" fillId="6" borderId="120" xfId="1" applyFont="1" applyFill="1" applyBorder="1" applyAlignment="1" applyProtection="1">
      <alignment horizontal="center" vertical="center"/>
      <protection hidden="1"/>
    </xf>
    <xf numFmtId="0" fontId="23" fillId="6" borderId="11" xfId="3" applyNumberFormat="1" applyFont="1" applyFill="1" applyBorder="1" applyAlignment="1" applyProtection="1">
      <alignment horizontal="left" vertical="center" wrapText="1"/>
      <protection hidden="1"/>
    </xf>
    <xf numFmtId="164" fontId="10" fillId="3" borderId="11" xfId="1" applyNumberFormat="1" applyFont="1" applyFill="1" applyBorder="1" applyAlignment="1" applyProtection="1">
      <alignment vertical="center"/>
      <protection locked="0"/>
    </xf>
    <xf numFmtId="0" fontId="4" fillId="6" borderId="122" xfId="1" applyNumberFormat="1" applyFont="1" applyFill="1" applyBorder="1" applyAlignment="1" applyProtection="1">
      <alignment horizontal="left" vertical="center" wrapText="1"/>
      <protection hidden="1"/>
    </xf>
    <xf numFmtId="164" fontId="10" fillId="3" borderId="117" xfId="1" applyNumberFormat="1" applyFont="1" applyFill="1" applyBorder="1" applyAlignment="1" applyProtection="1">
      <alignment vertical="center"/>
      <protection locked="0"/>
    </xf>
    <xf numFmtId="0" fontId="6" fillId="6" borderId="119" xfId="2" applyFont="1" applyFill="1" applyBorder="1" applyAlignment="1" applyProtection="1">
      <alignment horizontal="center" vertical="top" wrapText="1"/>
      <protection hidden="1"/>
    </xf>
    <xf numFmtId="0" fontId="5" fillId="6" borderId="119" xfId="2" applyFont="1" applyFill="1" applyBorder="1" applyAlignment="1" applyProtection="1">
      <alignment horizontal="center" vertical="top" wrapText="1"/>
      <protection hidden="1"/>
    </xf>
    <xf numFmtId="0" fontId="6" fillId="6" borderId="120" xfId="1" applyFont="1" applyFill="1" applyBorder="1" applyAlignment="1" applyProtection="1">
      <alignment horizontal="center" vertical="center"/>
      <protection hidden="1"/>
    </xf>
    <xf numFmtId="0" fontId="9" fillId="6" borderId="96" xfId="3" applyFont="1" applyFill="1" applyBorder="1" applyAlignment="1">
      <alignment horizontal="left" vertical="center" wrapText="1"/>
    </xf>
    <xf numFmtId="0" fontId="9" fillId="6" borderId="96" xfId="3" applyFont="1" applyFill="1" applyBorder="1" applyAlignment="1">
      <alignment horizontal="left" vertical="center" wrapText="1" indent="1"/>
    </xf>
    <xf numFmtId="164" fontId="24" fillId="7" borderId="37" xfId="1" applyNumberFormat="1" applyFont="1" applyFill="1" applyBorder="1" applyAlignment="1" applyProtection="1">
      <alignment horizontal="right" vertical="center"/>
      <protection locked="0"/>
    </xf>
    <xf numFmtId="164" fontId="24" fillId="7" borderId="38" xfId="1" applyNumberFormat="1" applyFont="1" applyFill="1" applyBorder="1" applyAlignment="1" applyProtection="1">
      <alignment horizontal="right" vertical="center"/>
      <protection locked="0"/>
    </xf>
    <xf numFmtId="164" fontId="28" fillId="7" borderId="38" xfId="1" applyNumberFormat="1" applyFont="1" applyFill="1" applyBorder="1" applyAlignment="1" applyProtection="1">
      <alignment horizontal="right" vertical="center"/>
      <protection locked="0"/>
    </xf>
    <xf numFmtId="164" fontId="25" fillId="7" borderId="0" xfId="1" applyNumberFormat="1" applyFont="1" applyFill="1" applyBorder="1" applyAlignment="1" applyProtection="1">
      <alignment horizontal="right" vertical="center"/>
      <protection locked="0"/>
    </xf>
    <xf numFmtId="164" fontId="29" fillId="7" borderId="0" xfId="1" applyNumberFormat="1" applyFont="1" applyFill="1" applyBorder="1" applyAlignment="1" applyProtection="1">
      <alignment horizontal="right" vertical="center"/>
      <protection locked="0"/>
    </xf>
    <xf numFmtId="164" fontId="24" fillId="4" borderId="117" xfId="1" applyNumberFormat="1" applyFont="1" applyFill="1" applyBorder="1" applyAlignment="1" applyProtection="1">
      <alignment horizontal="right" vertical="center"/>
      <protection locked="0"/>
    </xf>
    <xf numFmtId="164" fontId="24" fillId="7" borderId="81" xfId="1" applyNumberFormat="1" applyFont="1" applyFill="1" applyBorder="1" applyAlignment="1" applyProtection="1">
      <alignment horizontal="right" vertical="center"/>
      <protection locked="0"/>
    </xf>
    <xf numFmtId="164" fontId="25" fillId="7" borderId="34" xfId="1" applyNumberFormat="1" applyFont="1" applyFill="1" applyBorder="1" applyAlignment="1" applyProtection="1">
      <alignment horizontal="right" vertical="center"/>
      <protection locked="0"/>
    </xf>
    <xf numFmtId="164" fontId="25" fillId="7" borderId="123" xfId="1" applyNumberFormat="1" applyFont="1" applyFill="1" applyBorder="1" applyAlignment="1" applyProtection="1">
      <alignment horizontal="right" vertical="center"/>
      <protection locked="0"/>
    </xf>
    <xf numFmtId="164" fontId="25" fillId="7" borderId="124" xfId="1" applyNumberFormat="1" applyFont="1" applyFill="1" applyBorder="1" applyAlignment="1" applyProtection="1">
      <alignment horizontal="right" vertical="center"/>
      <protection locked="0"/>
    </xf>
    <xf numFmtId="164" fontId="24" fillId="7" borderId="60" xfId="1" applyNumberFormat="1" applyFont="1" applyFill="1" applyBorder="1" applyAlignment="1" applyProtection="1">
      <alignment horizontal="right" vertical="center"/>
      <protection locked="0"/>
    </xf>
    <xf numFmtId="164" fontId="24" fillId="7" borderId="61" xfId="1" applyNumberFormat="1" applyFont="1" applyFill="1" applyBorder="1" applyAlignment="1" applyProtection="1">
      <alignment horizontal="right" vertical="center"/>
      <protection locked="0"/>
    </xf>
    <xf numFmtId="164" fontId="28" fillId="7" borderId="61" xfId="1" applyNumberFormat="1" applyFont="1" applyFill="1" applyBorder="1" applyAlignment="1" applyProtection="1">
      <alignment horizontal="right" vertical="center"/>
      <protection locked="0"/>
    </xf>
    <xf numFmtId="0" fontId="48" fillId="0" borderId="12" xfId="1" applyFont="1" applyBorder="1" applyAlignment="1" applyProtection="1">
      <alignment horizontal="left" vertical="center"/>
      <protection hidden="1"/>
    </xf>
    <xf numFmtId="0" fontId="46" fillId="6" borderId="53" xfId="1" applyFont="1" applyFill="1" applyBorder="1" applyAlignment="1" applyProtection="1">
      <alignment horizontal="left" vertical="center" wrapText="1"/>
      <protection hidden="1"/>
    </xf>
    <xf numFmtId="0" fontId="6" fillId="2" borderId="13" xfId="2" applyFont="1" applyFill="1" applyBorder="1" applyAlignment="1" applyProtection="1">
      <alignment horizontal="center" vertical="top" wrapText="1"/>
      <protection hidden="1"/>
    </xf>
    <xf numFmtId="0" fontId="2" fillId="0" borderId="0" xfId="1" applyFont="1" applyAlignment="1" applyProtection="1">
      <alignment vertical="center" wrapText="1"/>
      <protection hidden="1"/>
    </xf>
    <xf numFmtId="0" fontId="48" fillId="0" borderId="9" xfId="1" applyFont="1" applyBorder="1" applyAlignment="1" applyProtection="1">
      <alignment horizontal="left" vertical="center"/>
      <protection hidden="1"/>
    </xf>
    <xf numFmtId="0" fontId="4" fillId="6" borderId="53" xfId="1" applyFont="1" applyFill="1" applyBorder="1" applyAlignment="1" applyProtection="1">
      <alignment horizontal="left" vertical="center" wrapText="1"/>
      <protection hidden="1"/>
    </xf>
    <xf numFmtId="0" fontId="7" fillId="6" borderId="120" xfId="2" applyFont="1" applyFill="1" applyBorder="1" applyAlignment="1" applyProtection="1">
      <alignment horizontal="center" vertical="top" wrapText="1"/>
      <protection hidden="1"/>
    </xf>
    <xf numFmtId="0" fontId="6" fillId="6" borderId="125" xfId="2" applyFont="1" applyFill="1" applyBorder="1" applyAlignment="1" applyProtection="1">
      <alignment horizontal="center" vertical="top" wrapText="1"/>
      <protection hidden="1"/>
    </xf>
    <xf numFmtId="1" fontId="51" fillId="0" borderId="14" xfId="3" applyNumberFormat="1" applyFont="1" applyBorder="1" applyAlignment="1" applyProtection="1">
      <alignment horizontal="left" vertical="center" wrapText="1"/>
      <protection hidden="1"/>
    </xf>
    <xf numFmtId="0" fontId="2" fillId="6" borderId="15" xfId="3" applyFill="1" applyBorder="1" applyAlignment="1" applyProtection="1">
      <alignment horizontal="left" vertical="center" wrapText="1"/>
      <protection hidden="1"/>
    </xf>
    <xf numFmtId="164" fontId="15" fillId="4" borderId="11" xfId="1" applyNumberFormat="1" applyFont="1" applyFill="1" applyBorder="1" applyAlignment="1" applyProtection="1">
      <alignment horizontal="right" vertical="center"/>
      <protection locked="0"/>
    </xf>
    <xf numFmtId="164" fontId="15" fillId="4" borderId="118" xfId="1" applyNumberFormat="1" applyFont="1" applyFill="1" applyBorder="1" applyAlignment="1" applyProtection="1">
      <alignment horizontal="right" vertical="center"/>
      <protection locked="0"/>
    </xf>
    <xf numFmtId="164" fontId="8" fillId="3" borderId="117" xfId="1" applyNumberFormat="1" applyFont="1" applyFill="1" applyBorder="1" applyAlignment="1" applyProtection="1">
      <alignment horizontal="right" vertical="center"/>
      <protection locked="0"/>
    </xf>
    <xf numFmtId="0" fontId="13" fillId="0" borderId="0" xfId="1" applyFont="1" applyAlignment="1" applyProtection="1">
      <alignment vertical="center" wrapText="1"/>
      <protection hidden="1"/>
    </xf>
    <xf numFmtId="49" fontId="50" fillId="0" borderId="20" xfId="3" applyNumberFormat="1" applyFont="1" applyBorder="1" applyAlignment="1" applyProtection="1">
      <alignment horizontal="left" vertical="center"/>
      <protection hidden="1"/>
    </xf>
    <xf numFmtId="0" fontId="2" fillId="6" borderId="27" xfId="3" applyFill="1" applyBorder="1" applyAlignment="1" applyProtection="1">
      <alignment horizontal="left" vertical="center" wrapText="1"/>
      <protection hidden="1"/>
    </xf>
    <xf numFmtId="164" fontId="15" fillId="4" borderId="38" xfId="1" applyNumberFormat="1" applyFont="1" applyFill="1" applyBorder="1" applyAlignment="1" applyProtection="1">
      <alignment horizontal="right" vertical="center"/>
      <protection locked="0"/>
    </xf>
    <xf numFmtId="164" fontId="15" fillId="4" borderId="24" xfId="1" applyNumberFormat="1" applyFont="1" applyFill="1" applyBorder="1" applyAlignment="1" applyProtection="1">
      <alignment horizontal="right" vertical="center"/>
      <protection locked="0"/>
    </xf>
    <xf numFmtId="164" fontId="8" fillId="3" borderId="0" xfId="1" applyNumberFormat="1" applyFont="1" applyFill="1" applyAlignment="1" applyProtection="1">
      <alignment horizontal="right" vertical="center"/>
      <protection locked="0"/>
    </xf>
    <xf numFmtId="0" fontId="14" fillId="0" borderId="0" xfId="1" applyFont="1" applyAlignment="1" applyProtection="1">
      <alignment vertical="center" wrapText="1"/>
      <protection hidden="1"/>
    </xf>
    <xf numFmtId="49" fontId="50" fillId="0" borderId="26" xfId="3" applyNumberFormat="1" applyFont="1" applyBorder="1" applyAlignment="1" applyProtection="1">
      <alignment horizontal="left" vertical="center"/>
      <protection hidden="1"/>
    </xf>
    <xf numFmtId="164" fontId="15" fillId="4" borderId="29" xfId="1" applyNumberFormat="1" applyFont="1" applyFill="1" applyBorder="1" applyAlignment="1" applyProtection="1">
      <alignment horizontal="right" vertical="center"/>
      <protection locked="0"/>
    </xf>
    <xf numFmtId="0" fontId="9" fillId="6" borderId="27" xfId="3" applyFont="1" applyFill="1" applyBorder="1" applyAlignment="1" applyProtection="1">
      <alignment horizontal="left" vertical="center" wrapText="1"/>
      <protection hidden="1"/>
    </xf>
    <xf numFmtId="164" fontId="11" fillId="4" borderId="38" xfId="1" applyNumberFormat="1" applyFont="1" applyFill="1" applyBorder="1" applyAlignment="1" applyProtection="1">
      <alignment horizontal="right" vertical="center"/>
      <protection locked="0"/>
    </xf>
    <xf numFmtId="164" fontId="11" fillId="4" borderId="29" xfId="1" applyNumberFormat="1" applyFont="1" applyFill="1" applyBorder="1" applyAlignment="1" applyProtection="1">
      <alignment horizontal="right" vertical="center"/>
      <protection locked="0"/>
    </xf>
    <xf numFmtId="164" fontId="10" fillId="3" borderId="0" xfId="1" applyNumberFormat="1" applyFont="1" applyFill="1" applyAlignment="1" applyProtection="1">
      <alignment horizontal="right" vertical="center"/>
      <protection locked="0"/>
    </xf>
    <xf numFmtId="164" fontId="11" fillId="4" borderId="24" xfId="1" applyNumberFormat="1" applyFont="1" applyFill="1" applyBorder="1" applyAlignment="1" applyProtection="1">
      <alignment horizontal="right" vertical="center"/>
      <protection locked="0"/>
    </xf>
    <xf numFmtId="0" fontId="50" fillId="0" borderId="72" xfId="4" applyFont="1" applyBorder="1" applyAlignment="1" applyProtection="1">
      <alignment vertical="center"/>
      <protection hidden="1"/>
    </xf>
    <xf numFmtId="0" fontId="2" fillId="0" borderId="72" xfId="4" applyBorder="1" applyAlignment="1" applyProtection="1">
      <alignment vertical="center"/>
      <protection hidden="1"/>
    </xf>
    <xf numFmtId="0" fontId="5" fillId="0" borderId="73" xfId="1" applyFont="1" applyBorder="1" applyAlignment="1">
      <alignment vertical="center"/>
    </xf>
    <xf numFmtId="0" fontId="5" fillId="0" borderId="73" xfId="1" applyFont="1" applyBorder="1" applyAlignment="1">
      <alignment vertical="center" wrapText="1"/>
    </xf>
    <xf numFmtId="0" fontId="50" fillId="0" borderId="72" xfId="1" applyFont="1" applyBorder="1" applyAlignment="1" applyProtection="1">
      <alignment vertical="center" wrapText="1"/>
      <protection hidden="1"/>
    </xf>
    <xf numFmtId="0" fontId="5" fillId="0" borderId="72" xfId="1" applyFont="1" applyBorder="1" applyAlignment="1" applyProtection="1">
      <alignment vertical="center" wrapText="1"/>
      <protection hidden="1"/>
    </xf>
    <xf numFmtId="164" fontId="5" fillId="0" borderId="73" xfId="1" applyNumberFormat="1" applyFont="1" applyBorder="1" applyAlignment="1">
      <alignment vertical="center" wrapText="1"/>
    </xf>
    <xf numFmtId="0" fontId="2" fillId="0" borderId="72" xfId="4" applyBorder="1" applyAlignment="1">
      <alignment vertical="center"/>
    </xf>
    <xf numFmtId="0" fontId="50" fillId="0" borderId="0" xfId="4" applyFont="1" applyAlignment="1" applyProtection="1">
      <alignment vertical="center"/>
      <protection hidden="1"/>
    </xf>
    <xf numFmtId="0" fontId="2" fillId="0" borderId="0" xfId="4" applyAlignment="1" applyProtection="1">
      <alignment vertical="center"/>
      <protection hidden="1"/>
    </xf>
    <xf numFmtId="0" fontId="5" fillId="0" borderId="0" xfId="1" applyFont="1" applyAlignment="1">
      <alignment vertical="center" wrapText="1"/>
    </xf>
    <xf numFmtId="0" fontId="45" fillId="6" borderId="97" xfId="0" applyFont="1" applyFill="1" applyBorder="1" applyAlignment="1">
      <alignment horizontal="center"/>
    </xf>
    <xf numFmtId="0" fontId="0" fillId="6" borderId="98" xfId="0" applyFill="1" applyBorder="1" applyAlignment="1">
      <alignment horizontal="center" wrapText="1"/>
    </xf>
    <xf numFmtId="0" fontId="43" fillId="0" borderId="0" xfId="4" applyNumberFormat="1" applyFont="1" applyFill="1" applyBorder="1" applyAlignment="1" applyProtection="1">
      <alignment horizontal="left" vertical="top" wrapText="1"/>
    </xf>
    <xf numFmtId="0" fontId="32" fillId="5" borderId="76" xfId="1" applyNumberFormat="1" applyFont="1" applyFill="1" applyBorder="1" applyAlignment="1" applyProtection="1">
      <alignment horizontal="left" vertical="center"/>
      <protection hidden="1"/>
    </xf>
    <xf numFmtId="0" fontId="32" fillId="5" borderId="9" xfId="1" applyNumberFormat="1" applyFont="1" applyFill="1" applyBorder="1" applyAlignment="1" applyProtection="1">
      <alignment horizontal="left" vertical="center"/>
      <protection hidden="1"/>
    </xf>
    <xf numFmtId="0" fontId="32" fillId="5" borderId="100" xfId="1" applyFont="1" applyFill="1" applyBorder="1" applyAlignment="1" applyProtection="1">
      <alignment horizontal="left" vertical="center" wrapText="1"/>
      <protection hidden="1"/>
    </xf>
    <xf numFmtId="0" fontId="32" fillId="5" borderId="12" xfId="1" applyFont="1" applyFill="1" applyBorder="1" applyAlignment="1" applyProtection="1">
      <alignment horizontal="left" vertical="center" wrapText="1"/>
      <protection hidden="1"/>
    </xf>
    <xf numFmtId="0" fontId="43" fillId="5" borderId="0" xfId="4" applyNumberFormat="1" applyFont="1" applyFill="1" applyBorder="1" applyAlignment="1" applyProtection="1">
      <alignment horizontal="left" vertical="top" wrapText="1"/>
    </xf>
  </cellXfs>
  <cellStyles count="5">
    <cellStyle name="Normal" xfId="0" builtinId="0"/>
    <cellStyle name="Normal 2" xfId="2" xr:uid="{00000000-0005-0000-0000-000002000000}"/>
    <cellStyle name="Standard 2" xfId="4" xr:uid="{00000000-0005-0000-0000-000003000000}"/>
    <cellStyle name="Standard 2 2" xfId="3" xr:uid="{00000000-0005-0000-0000-000004000000}"/>
    <cellStyle name="Standard 4" xfId="1" xr:uid="{00000000-0005-0000-0000-000005000000}"/>
  </cellStyles>
  <dxfs count="10">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Energy%20Accounts\2016\PEFA_validation%20tool\PEFA%20ValidTool_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EA\PEFA\IDT_juli_new\BE\2014_PEFA_Questionnaire_2017_final_CLEAR.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gSTAT/Projects/EnvAccounts/AEA/AEA%202016/AEA_Questionnaire/AEA_Questionnaire_2016-26-04-2016_N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arameters"/>
      <sheetName val="NotApp"/>
      <sheetName val="FileFormat"/>
      <sheetName val="Symbols"/>
      <sheetName val="Footnotes"/>
      <sheetName val="Changes"/>
      <sheetName val="Consistency"/>
      <sheetName val="CrossConsistency"/>
      <sheetName val="Data"/>
      <sheetName val="Graphic"/>
      <sheetName val="Plausibility_Internal"/>
      <sheetName val="Plausibility_External"/>
      <sheetName val="ComparedPlausibility"/>
      <sheetName val="DataCSTH"/>
      <sheetName val="DataEP"/>
      <sheetName val="DataEQ"/>
      <sheetName val="GIEC"/>
      <sheetName val="Primary_prod"/>
      <sheetName val="Electricity"/>
      <sheetName val="Non-energy"/>
      <sheetName val="Imports"/>
      <sheetName val="Exports"/>
      <sheetName val="CrossPlausibility"/>
      <sheetName val="DataGF"/>
      <sheetName val="GapFilling"/>
      <sheetName val="Plausibility"/>
      <sheetName val="ComparedPlausibility_2"/>
    </sheetNames>
    <sheetDataSet>
      <sheetData sheetId="0"/>
      <sheetData sheetId="1">
        <row r="4">
          <cell r="E4" t="str">
            <v>Table B.1</v>
          </cell>
        </row>
        <row r="5">
          <cell r="E5" t="str">
            <v>Table B.2</v>
          </cell>
        </row>
        <row r="6">
          <cell r="E6" t="str">
            <v>Table C</v>
          </cell>
        </row>
        <row r="7">
          <cell r="E7" t="str">
            <v>Table D</v>
          </cell>
        </row>
        <row r="8">
          <cell r="E8" t="str">
            <v>Table E</v>
          </cell>
        </row>
        <row r="18">
          <cell r="B18" t="str">
            <v>Austria</v>
          </cell>
        </row>
        <row r="19">
          <cell r="B19" t="str">
            <v>Belgium</v>
          </cell>
        </row>
        <row r="20">
          <cell r="B20" t="str">
            <v>Bulgaria</v>
          </cell>
        </row>
        <row r="21">
          <cell r="B21" t="str">
            <v>Croatia</v>
          </cell>
        </row>
        <row r="22">
          <cell r="B22" t="str">
            <v>Cyprus</v>
          </cell>
        </row>
        <row r="23">
          <cell r="B23" t="str">
            <v>Czech Republic</v>
          </cell>
        </row>
        <row r="24">
          <cell r="B24" t="str">
            <v>Denmark</v>
          </cell>
        </row>
        <row r="25">
          <cell r="B25" t="str">
            <v>Estonia</v>
          </cell>
        </row>
        <row r="26">
          <cell r="B26" t="str">
            <v>Finland</v>
          </cell>
        </row>
        <row r="27">
          <cell r="B27" t="str">
            <v>France</v>
          </cell>
        </row>
        <row r="28">
          <cell r="B28" t="str">
            <v>Germany</v>
          </cell>
        </row>
        <row r="29">
          <cell r="B29" t="str">
            <v>Greece</v>
          </cell>
        </row>
        <row r="30">
          <cell r="B30" t="str">
            <v>Hungary</v>
          </cell>
        </row>
        <row r="31">
          <cell r="B31" t="str">
            <v>Ireland</v>
          </cell>
        </row>
        <row r="32">
          <cell r="B32" t="str">
            <v>Italy</v>
          </cell>
        </row>
        <row r="33">
          <cell r="B33" t="str">
            <v>Latvia</v>
          </cell>
        </row>
        <row r="34">
          <cell r="B34" t="str">
            <v>Lithuania</v>
          </cell>
        </row>
        <row r="35">
          <cell r="B35" t="str">
            <v>Luxembourg</v>
          </cell>
        </row>
        <row r="36">
          <cell r="B36" t="str">
            <v>Malta</v>
          </cell>
        </row>
        <row r="37">
          <cell r="B37" t="str">
            <v>Netherlands</v>
          </cell>
        </row>
        <row r="38">
          <cell r="B38" t="str">
            <v>Poland</v>
          </cell>
        </row>
        <row r="39">
          <cell r="B39" t="str">
            <v>Portugal</v>
          </cell>
        </row>
        <row r="40">
          <cell r="B40" t="str">
            <v>Romania</v>
          </cell>
        </row>
        <row r="41">
          <cell r="B41" t="str">
            <v>Slovakia</v>
          </cell>
        </row>
        <row r="42">
          <cell r="B42" t="str">
            <v>Slovenia</v>
          </cell>
        </row>
        <row r="43">
          <cell r="B43" t="str">
            <v>Spain</v>
          </cell>
        </row>
        <row r="44">
          <cell r="B44" t="str">
            <v>Sweden</v>
          </cell>
        </row>
        <row r="45">
          <cell r="B45" t="str">
            <v>United Kingdom</v>
          </cell>
        </row>
        <row r="46">
          <cell r="B46" t="str">
            <v>Albania</v>
          </cell>
        </row>
        <row r="47">
          <cell r="B47" t="str">
            <v>Bosnia and Herzegovina</v>
          </cell>
        </row>
        <row r="48">
          <cell r="B48" t="str">
            <v>Iceland</v>
          </cell>
        </row>
        <row r="49">
          <cell r="B49" t="str">
            <v>Kosovo*</v>
          </cell>
        </row>
        <row r="50">
          <cell r="B50" t="str">
            <v>Liechtenstein</v>
          </cell>
        </row>
        <row r="51">
          <cell r="B51" t="str">
            <v>Montenegro</v>
          </cell>
        </row>
      </sheetData>
      <sheetData sheetId="2"/>
      <sheetData sheetId="3"/>
      <sheetData sheetId="4"/>
      <sheetData sheetId="5"/>
      <sheetData sheetId="6"/>
      <sheetData sheetId="7">
        <row r="1">
          <cell r="AA1" t="str">
            <v>Table A Row</v>
          </cell>
        </row>
        <row r="2">
          <cell r="AA2" t="str">
            <v>Table A Column</v>
          </cell>
        </row>
        <row r="3">
          <cell r="AA3" t="str">
            <v>Table B Row</v>
          </cell>
        </row>
        <row r="4">
          <cell r="AA4" t="str">
            <v>Table B Column</v>
          </cell>
        </row>
        <row r="5">
          <cell r="AA5" t="str">
            <v>Table B.1 Row</v>
          </cell>
        </row>
        <row r="6">
          <cell r="AA6" t="str">
            <v>Table B.1 Column</v>
          </cell>
        </row>
        <row r="7">
          <cell r="AA7" t="str">
            <v>Table B.2 Row</v>
          </cell>
        </row>
        <row r="8">
          <cell r="AA8" t="str">
            <v>Table B.2 Column</v>
          </cell>
        </row>
        <row r="9">
          <cell r="AA9" t="str">
            <v>Table C Row</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tructure"/>
      <sheetName val="scheme"/>
      <sheetName val="instructions"/>
      <sheetName val="parameters"/>
      <sheetName val="NotApp"/>
      <sheetName val="footnotes_list"/>
      <sheetName val="Table_A"/>
      <sheetName val="Table_B"/>
      <sheetName val="Table_B.1"/>
      <sheetName val="Table_B.2"/>
      <sheetName val="Table_C"/>
      <sheetName val="Table_D"/>
      <sheetName val="Table_E"/>
      <sheetName val="Check Report"/>
      <sheetName val="PEFA indicators"/>
      <sheetName val="PEFA Columns"/>
      <sheetName val="PEFA rows"/>
      <sheetName val="PEFA bridging items"/>
      <sheetName val="2014_PEFA_Questionnaire_2017_fi"/>
    </sheetNames>
    <sheetDataSet>
      <sheetData sheetId="0">
        <row r="12">
          <cell r="D12" t="str">
            <v>BE</v>
          </cell>
        </row>
      </sheetData>
      <sheetData sheetId="1"/>
      <sheetData sheetId="2"/>
      <sheetData sheetId="3"/>
      <sheetData sheetId="4">
        <row r="22">
          <cell r="B22" t="str">
            <v>Austria</v>
          </cell>
        </row>
        <row r="23">
          <cell r="B23" t="str">
            <v>Belgium</v>
          </cell>
        </row>
        <row r="24">
          <cell r="B24" t="str">
            <v>Bulgaria</v>
          </cell>
        </row>
        <row r="25">
          <cell r="B25" t="str">
            <v>Croatia</v>
          </cell>
        </row>
        <row r="26">
          <cell r="B26" t="str">
            <v>Cyprus</v>
          </cell>
        </row>
        <row r="27">
          <cell r="B27" t="str">
            <v>Czech Republic</v>
          </cell>
        </row>
        <row r="28">
          <cell r="B28" t="str">
            <v>Denmark</v>
          </cell>
        </row>
        <row r="29">
          <cell r="B29" t="str">
            <v>Estonia</v>
          </cell>
        </row>
        <row r="30">
          <cell r="B30" t="str">
            <v>Finland</v>
          </cell>
        </row>
        <row r="31">
          <cell r="B31" t="str">
            <v>France</v>
          </cell>
        </row>
        <row r="32">
          <cell r="B32" t="str">
            <v>Germany</v>
          </cell>
        </row>
        <row r="33">
          <cell r="B33" t="str">
            <v>Greece</v>
          </cell>
        </row>
        <row r="34">
          <cell r="B34" t="str">
            <v>Hungary</v>
          </cell>
        </row>
        <row r="35">
          <cell r="B35" t="str">
            <v>Ireland</v>
          </cell>
        </row>
        <row r="36">
          <cell r="B36" t="str">
            <v>Italy</v>
          </cell>
        </row>
        <row r="37">
          <cell r="B37" t="str">
            <v>Latvia</v>
          </cell>
        </row>
        <row r="38">
          <cell r="B38" t="str">
            <v>Lithuania</v>
          </cell>
        </row>
        <row r="39">
          <cell r="B39" t="str">
            <v>Luxembourg</v>
          </cell>
        </row>
        <row r="40">
          <cell r="B40" t="str">
            <v>Malta</v>
          </cell>
        </row>
        <row r="41">
          <cell r="B41" t="str">
            <v>Netherlands</v>
          </cell>
        </row>
        <row r="42">
          <cell r="B42" t="str">
            <v>Poland</v>
          </cell>
        </row>
        <row r="43">
          <cell r="B43" t="str">
            <v>Portugal</v>
          </cell>
        </row>
        <row r="44">
          <cell r="B44" t="str">
            <v>Romania</v>
          </cell>
        </row>
        <row r="45">
          <cell r="B45" t="str">
            <v>Slovakia</v>
          </cell>
        </row>
        <row r="46">
          <cell r="B46" t="str">
            <v>Slovenia</v>
          </cell>
        </row>
        <row r="47">
          <cell r="B47" t="str">
            <v>Spain</v>
          </cell>
        </row>
        <row r="48">
          <cell r="B48" t="str">
            <v>Sweden</v>
          </cell>
        </row>
        <row r="49">
          <cell r="B49" t="str">
            <v>United Kingdom</v>
          </cell>
        </row>
        <row r="50">
          <cell r="B50" t="str">
            <v>Albania</v>
          </cell>
        </row>
        <row r="51">
          <cell r="B51" t="str">
            <v>Bosnia and Herzegovina</v>
          </cell>
        </row>
        <row r="52">
          <cell r="B52" t="str">
            <v>Iceland</v>
          </cell>
        </row>
        <row r="53">
          <cell r="B53" t="str">
            <v>Kosovo*</v>
          </cell>
        </row>
        <row r="54">
          <cell r="B54" t="str">
            <v>Liechtenstein</v>
          </cell>
        </row>
        <row r="55">
          <cell r="B55" t="str">
            <v>Montenegro</v>
          </cell>
        </row>
        <row r="56">
          <cell r="B56" t="str">
            <v>Norway</v>
          </cell>
        </row>
        <row r="57">
          <cell r="B57" t="str">
            <v>Serbia</v>
          </cell>
        </row>
        <row r="58">
          <cell r="B58" t="str">
            <v>Switzerland</v>
          </cell>
        </row>
        <row r="59">
          <cell r="B59" t="str">
            <v>The former Yugoslav Republic of Macedonia</v>
          </cell>
        </row>
        <row r="60">
          <cell r="B60" t="str">
            <v>Turkey</v>
          </cell>
        </row>
        <row r="70">
          <cell r="C70">
            <v>2000</v>
          </cell>
        </row>
        <row r="71">
          <cell r="C71">
            <v>2001</v>
          </cell>
        </row>
        <row r="72">
          <cell r="C72">
            <v>2002</v>
          </cell>
        </row>
        <row r="73">
          <cell r="C73">
            <v>2003</v>
          </cell>
        </row>
        <row r="74">
          <cell r="C74">
            <v>2004</v>
          </cell>
        </row>
        <row r="75">
          <cell r="C75">
            <v>2005</v>
          </cell>
        </row>
        <row r="76">
          <cell r="C76">
            <v>2006</v>
          </cell>
        </row>
        <row r="77">
          <cell r="C77">
            <v>2007</v>
          </cell>
        </row>
        <row r="78">
          <cell r="C78">
            <v>2008</v>
          </cell>
        </row>
        <row r="79">
          <cell r="C79">
            <v>2009</v>
          </cell>
        </row>
        <row r="80">
          <cell r="C80">
            <v>2010</v>
          </cell>
        </row>
        <row r="81">
          <cell r="C81">
            <v>2011</v>
          </cell>
        </row>
        <row r="82">
          <cell r="C82">
            <v>2012</v>
          </cell>
        </row>
        <row r="83">
          <cell r="C83">
            <v>2013</v>
          </cell>
        </row>
        <row r="84">
          <cell r="C84">
            <v>2014</v>
          </cell>
        </row>
        <row r="85">
          <cell r="C85">
            <v>2015</v>
          </cell>
        </row>
        <row r="86">
          <cell r="C86">
            <v>2016</v>
          </cell>
        </row>
        <row r="87">
          <cell r="C87">
            <v>2017</v>
          </cell>
        </row>
        <row r="88">
          <cell r="C88">
            <v>2018</v>
          </cell>
        </row>
        <row r="89">
          <cell r="C89">
            <v>2019</v>
          </cell>
        </row>
        <row r="90">
          <cell r="C90">
            <v>2020</v>
          </cell>
        </row>
      </sheetData>
      <sheetData sheetId="5"/>
      <sheetData sheetId="6"/>
      <sheetData sheetId="7"/>
      <sheetData sheetId="8"/>
      <sheetData sheetId="9"/>
      <sheetData sheetId="10"/>
      <sheetData sheetId="11"/>
      <sheetData sheetId="12"/>
      <sheetData sheetId="13"/>
      <sheetData sheetId="14"/>
      <sheetData sheetId="15">
        <row r="3">
          <cell r="B3" t="str">
            <v>PEFA_IND01</v>
          </cell>
        </row>
      </sheetData>
      <sheetData sheetId="16">
        <row r="2">
          <cell r="D2">
            <v>1</v>
          </cell>
        </row>
      </sheetData>
      <sheetData sheetId="17">
        <row r="3">
          <cell r="B3">
            <v>1</v>
          </cell>
        </row>
      </sheetData>
      <sheetData sheetId="18">
        <row r="3">
          <cell r="B3" t="str">
            <v>DEU_RES</v>
          </cell>
        </row>
      </sheetData>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tructure"/>
      <sheetName val="Parameters"/>
      <sheetName val="Model"/>
      <sheetName val="instructions"/>
      <sheetName val="CO2"/>
      <sheetName val="Biomass CO2"/>
      <sheetName val="N2O"/>
      <sheetName val="CH4"/>
      <sheetName val="HFC"/>
      <sheetName val="PFC"/>
      <sheetName val="SF6"/>
      <sheetName val="NOx"/>
      <sheetName val="SOx"/>
      <sheetName val="NH3"/>
      <sheetName val="NMVOC"/>
      <sheetName val="CO"/>
      <sheetName val="PM10"/>
      <sheetName val="PM2.5"/>
      <sheetName val="Check Report"/>
    </sheetNames>
    <sheetDataSet>
      <sheetData sheetId="0" refreshError="1"/>
      <sheetData sheetId="1" refreshError="1"/>
      <sheetData sheetId="2">
        <row r="22">
          <cell r="B22" t="str">
            <v>Austria</v>
          </cell>
        </row>
        <row r="53">
          <cell r="E53" t="str">
            <v>SUM(ROUND(V))</v>
          </cell>
        </row>
        <row r="54">
          <cell r="E54" t="str">
            <v>ROUND(SUM(V))</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sheetPr>
  <dimension ref="A1:E11"/>
  <sheetViews>
    <sheetView tabSelected="1" zoomScale="85" zoomScaleNormal="85" workbookViewId="0">
      <selection sqref="A1:C1"/>
    </sheetView>
  </sheetViews>
  <sheetFormatPr defaultRowHeight="15" x14ac:dyDescent="0.25"/>
  <cols>
    <col min="1" max="1" width="14.28515625" customWidth="1"/>
    <col min="2" max="3" width="55.7109375" customWidth="1"/>
  </cols>
  <sheetData>
    <row r="1" spans="1:5" ht="18.75" x14ac:dyDescent="0.3">
      <c r="A1" s="389" t="s">
        <v>273</v>
      </c>
      <c r="B1" s="389"/>
      <c r="C1" s="389"/>
    </row>
    <row r="2" spans="1:5" x14ac:dyDescent="0.25">
      <c r="A2" s="390" t="s">
        <v>163</v>
      </c>
      <c r="B2" s="390"/>
      <c r="C2" s="390"/>
    </row>
    <row r="3" spans="1:5" ht="110.25" customHeight="1" x14ac:dyDescent="0.3">
      <c r="A3" s="336" t="s">
        <v>267</v>
      </c>
      <c r="B3" s="220" t="s">
        <v>266</v>
      </c>
      <c r="C3" s="220" t="s">
        <v>320</v>
      </c>
      <c r="E3" s="219"/>
    </row>
    <row r="4" spans="1:5" ht="110.25" customHeight="1" x14ac:dyDescent="0.25">
      <c r="A4" s="336" t="s">
        <v>268</v>
      </c>
      <c r="B4" s="220" t="s">
        <v>347</v>
      </c>
      <c r="C4" s="220" t="s">
        <v>333</v>
      </c>
    </row>
    <row r="5" spans="1:5" ht="74.25" customHeight="1" x14ac:dyDescent="0.25">
      <c r="A5" s="337" t="s">
        <v>339</v>
      </c>
      <c r="B5" s="220" t="s">
        <v>348</v>
      </c>
      <c r="C5" s="220" t="s">
        <v>341</v>
      </c>
    </row>
    <row r="6" spans="1:5" ht="74.25" customHeight="1" x14ac:dyDescent="0.25">
      <c r="A6" s="337" t="s">
        <v>340</v>
      </c>
      <c r="B6" s="220" t="s">
        <v>349</v>
      </c>
      <c r="C6" s="220" t="s">
        <v>342</v>
      </c>
    </row>
    <row r="7" spans="1:5" ht="110.25" customHeight="1" x14ac:dyDescent="0.25">
      <c r="A7" s="336" t="s">
        <v>269</v>
      </c>
      <c r="B7" s="220" t="s">
        <v>287</v>
      </c>
      <c r="C7" s="220" t="s">
        <v>286</v>
      </c>
    </row>
    <row r="8" spans="1:5" ht="110.25" customHeight="1" x14ac:dyDescent="0.25">
      <c r="A8" s="336" t="s">
        <v>270</v>
      </c>
      <c r="B8" s="220" t="s">
        <v>319</v>
      </c>
      <c r="C8" s="220" t="s">
        <v>334</v>
      </c>
    </row>
    <row r="9" spans="1:5" ht="110.25" customHeight="1" x14ac:dyDescent="0.25">
      <c r="A9" s="336" t="s">
        <v>271</v>
      </c>
      <c r="B9" s="220" t="s">
        <v>272</v>
      </c>
      <c r="C9" s="220" t="s">
        <v>288</v>
      </c>
    </row>
    <row r="11" spans="1:5" ht="51" x14ac:dyDescent="0.25">
      <c r="C11" s="220" t="s">
        <v>333</v>
      </c>
    </row>
  </sheetData>
  <mergeCells count="2">
    <mergeCell ref="A1:C1"/>
    <mergeCell ref="A2: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_A">
    <tabColor theme="0"/>
    <outlinePr summaryBelow="0" summaryRight="0"/>
  </sheetPr>
  <dimension ref="A1:CL40"/>
  <sheetViews>
    <sheetView showGridLines="0" zoomScale="85" zoomScaleNormal="85" workbookViewId="0">
      <pane xSplit="2" ySplit="2" topLeftCell="C3"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74" customWidth="1"/>
    <col min="2" max="2" width="50.7109375" style="23" customWidth="1"/>
    <col min="3" max="47" width="14.85546875" style="46" customWidth="1"/>
    <col min="48" max="48" width="16.85546875" style="46" customWidth="1"/>
    <col min="49" max="78" width="14.85546875" style="46" customWidth="1"/>
    <col min="79" max="79" width="15.85546875" style="46" customWidth="1"/>
    <col min="80" max="86" width="14.85546875" style="46" customWidth="1"/>
    <col min="87" max="87" width="18.5703125" style="46" customWidth="1"/>
    <col min="88" max="88" width="17.28515625" style="46" bestFit="1" customWidth="1"/>
    <col min="89" max="89" width="14.85546875" style="46" customWidth="1"/>
    <col min="90" max="90" width="16.140625" style="48" customWidth="1"/>
    <col min="91" max="16384" width="11.42578125" style="3"/>
  </cols>
  <sheetData>
    <row r="1" spans="1:90" s="1" customFormat="1" ht="195" customHeight="1" x14ac:dyDescent="0.25">
      <c r="A1" s="267"/>
      <c r="B1" s="223" t="s">
        <v>335</v>
      </c>
      <c r="C1" s="218" t="s">
        <v>200</v>
      </c>
      <c r="D1" s="221" t="s">
        <v>274</v>
      </c>
      <c r="E1" s="216" t="s">
        <v>201</v>
      </c>
      <c r="F1" s="216" t="s">
        <v>202</v>
      </c>
      <c r="G1" s="216" t="s">
        <v>203</v>
      </c>
      <c r="H1" s="215" t="s">
        <v>204</v>
      </c>
      <c r="I1" s="215" t="s">
        <v>205</v>
      </c>
      <c r="J1" s="216" t="s">
        <v>206</v>
      </c>
      <c r="K1" s="216" t="s">
        <v>207</v>
      </c>
      <c r="L1" s="216" t="s">
        <v>208</v>
      </c>
      <c r="M1" s="216" t="s">
        <v>209</v>
      </c>
      <c r="N1" s="216" t="s">
        <v>210</v>
      </c>
      <c r="O1" s="216" t="s">
        <v>211</v>
      </c>
      <c r="P1" s="216" t="s">
        <v>212</v>
      </c>
      <c r="Q1" s="216" t="s">
        <v>213</v>
      </c>
      <c r="R1" s="216" t="s">
        <v>214</v>
      </c>
      <c r="S1" s="216" t="s">
        <v>215</v>
      </c>
      <c r="T1" s="216" t="s">
        <v>216</v>
      </c>
      <c r="U1" s="216" t="s">
        <v>217</v>
      </c>
      <c r="V1" s="216" t="s">
        <v>218</v>
      </c>
      <c r="W1" s="216" t="s">
        <v>219</v>
      </c>
      <c r="X1" s="216" t="s">
        <v>220</v>
      </c>
      <c r="Y1" s="216" t="s">
        <v>221</v>
      </c>
      <c r="Z1" s="216" t="s">
        <v>222</v>
      </c>
      <c r="AA1" s="216" t="s">
        <v>223</v>
      </c>
      <c r="AB1" s="216" t="s">
        <v>224</v>
      </c>
      <c r="AC1" s="215" t="s">
        <v>225</v>
      </c>
      <c r="AD1" s="221" t="s">
        <v>275</v>
      </c>
      <c r="AE1" s="216" t="s">
        <v>226</v>
      </c>
      <c r="AF1" s="216" t="s">
        <v>227</v>
      </c>
      <c r="AG1" s="215" t="s">
        <v>228</v>
      </c>
      <c r="AH1" s="221" t="s">
        <v>276</v>
      </c>
      <c r="AI1" s="216" t="s">
        <v>229</v>
      </c>
      <c r="AJ1" s="216" t="s">
        <v>230</v>
      </c>
      <c r="AK1" s="216" t="s">
        <v>231</v>
      </c>
      <c r="AL1" s="221" t="s">
        <v>277</v>
      </c>
      <c r="AM1" s="216" t="s">
        <v>232</v>
      </c>
      <c r="AN1" s="216" t="s">
        <v>233</v>
      </c>
      <c r="AO1" s="222" t="s">
        <v>234</v>
      </c>
      <c r="AP1" s="216" t="s">
        <v>235</v>
      </c>
      <c r="AQ1" s="216" t="s">
        <v>236</v>
      </c>
      <c r="AR1" s="215" t="s">
        <v>237</v>
      </c>
      <c r="AS1" s="221" t="s">
        <v>278</v>
      </c>
      <c r="AT1" s="216" t="s">
        <v>238</v>
      </c>
      <c r="AU1" s="216" t="s">
        <v>239</v>
      </c>
      <c r="AV1" s="216" t="s">
        <v>240</v>
      </c>
      <c r="AW1" s="216" t="s">
        <v>241</v>
      </c>
      <c r="AX1" s="221" t="s">
        <v>279</v>
      </c>
      <c r="AY1" s="216" t="s">
        <v>242</v>
      </c>
      <c r="AZ1" s="216" t="s">
        <v>243</v>
      </c>
      <c r="BA1" s="216" t="s">
        <v>244</v>
      </c>
      <c r="BB1" s="215" t="s">
        <v>245</v>
      </c>
      <c r="BC1" s="222" t="s">
        <v>318</v>
      </c>
      <c r="BD1" s="221" t="s">
        <v>280</v>
      </c>
      <c r="BE1" s="216" t="s">
        <v>246</v>
      </c>
      <c r="BF1" s="216" t="s">
        <v>247</v>
      </c>
      <c r="BG1" s="216" t="s">
        <v>248</v>
      </c>
      <c r="BH1" s="216" t="s">
        <v>249</v>
      </c>
      <c r="BI1" s="216" t="s">
        <v>250</v>
      </c>
      <c r="BJ1" s="221" t="s">
        <v>281</v>
      </c>
      <c r="BK1" s="216" t="s">
        <v>251</v>
      </c>
      <c r="BL1" s="216" t="s">
        <v>252</v>
      </c>
      <c r="BM1" s="216" t="s">
        <v>253</v>
      </c>
      <c r="BN1" s="216" t="s">
        <v>254</v>
      </c>
      <c r="BO1" s="215" t="s">
        <v>255</v>
      </c>
      <c r="BP1" s="215" t="s">
        <v>256</v>
      </c>
      <c r="BQ1" s="221" t="s">
        <v>282</v>
      </c>
      <c r="BR1" s="216" t="s">
        <v>257</v>
      </c>
      <c r="BS1" s="216" t="s">
        <v>258</v>
      </c>
      <c r="BT1" s="221" t="s">
        <v>283</v>
      </c>
      <c r="BU1" s="216" t="s">
        <v>259</v>
      </c>
      <c r="BV1" s="216" t="s">
        <v>260</v>
      </c>
      <c r="BW1" s="221" t="s">
        <v>284</v>
      </c>
      <c r="BX1" s="216" t="s">
        <v>261</v>
      </c>
      <c r="BY1" s="216" t="s">
        <v>262</v>
      </c>
      <c r="BZ1" s="216" t="s">
        <v>263</v>
      </c>
      <c r="CA1" s="215" t="s">
        <v>264</v>
      </c>
      <c r="CB1" s="215" t="s">
        <v>265</v>
      </c>
      <c r="CC1" s="221" t="s">
        <v>289</v>
      </c>
      <c r="CD1" s="222" t="s">
        <v>290</v>
      </c>
      <c r="CE1" s="222" t="s">
        <v>291</v>
      </c>
      <c r="CF1" s="262" t="s">
        <v>292</v>
      </c>
      <c r="CG1" s="263" t="s">
        <v>293</v>
      </c>
      <c r="CH1" s="117" t="s">
        <v>294</v>
      </c>
      <c r="CI1" s="263" t="s">
        <v>295</v>
      </c>
      <c r="CJ1" s="217" t="s">
        <v>285</v>
      </c>
      <c r="CK1" s="217" t="s">
        <v>296</v>
      </c>
      <c r="CL1" s="4"/>
    </row>
    <row r="2" spans="1:90" s="1" customFormat="1" ht="32.25" customHeight="1" x14ac:dyDescent="0.25">
      <c r="A2" s="267"/>
      <c r="B2" s="331"/>
      <c r="C2" s="315" t="s">
        <v>57</v>
      </c>
      <c r="D2" s="333" t="s">
        <v>58</v>
      </c>
      <c r="E2" s="319" t="s">
        <v>59</v>
      </c>
      <c r="F2" s="319" t="s">
        <v>60</v>
      </c>
      <c r="G2" s="319" t="s">
        <v>61</v>
      </c>
      <c r="H2" s="318" t="s">
        <v>62</v>
      </c>
      <c r="I2" s="318" t="s">
        <v>63</v>
      </c>
      <c r="J2" s="319" t="s">
        <v>64</v>
      </c>
      <c r="K2" s="319" t="s">
        <v>65</v>
      </c>
      <c r="L2" s="334" t="s">
        <v>66</v>
      </c>
      <c r="M2" s="203" t="s">
        <v>67</v>
      </c>
      <c r="N2" s="203" t="s">
        <v>68</v>
      </c>
      <c r="O2" s="203" t="s">
        <v>69</v>
      </c>
      <c r="P2" s="203" t="s">
        <v>70</v>
      </c>
      <c r="Q2" s="203" t="s">
        <v>71</v>
      </c>
      <c r="R2" s="203" t="s">
        <v>72</v>
      </c>
      <c r="S2" s="203" t="s">
        <v>73</v>
      </c>
      <c r="T2" s="203" t="s">
        <v>74</v>
      </c>
      <c r="U2" s="203" t="s">
        <v>75</v>
      </c>
      <c r="V2" s="203" t="s">
        <v>76</v>
      </c>
      <c r="W2" s="203" t="s">
        <v>77</v>
      </c>
      <c r="X2" s="203" t="s">
        <v>78</v>
      </c>
      <c r="Y2" s="203" t="s">
        <v>79</v>
      </c>
      <c r="Z2" s="203" t="s">
        <v>80</v>
      </c>
      <c r="AA2" s="203" t="s">
        <v>81</v>
      </c>
      <c r="AB2" s="203" t="s">
        <v>82</v>
      </c>
      <c r="AC2" s="202" t="s">
        <v>83</v>
      </c>
      <c r="AD2" s="202" t="s">
        <v>84</v>
      </c>
      <c r="AE2" s="203" t="s">
        <v>85</v>
      </c>
      <c r="AF2" s="203" t="s">
        <v>86</v>
      </c>
      <c r="AG2" s="202" t="s">
        <v>87</v>
      </c>
      <c r="AH2" s="202" t="s">
        <v>88</v>
      </c>
      <c r="AI2" s="203" t="s">
        <v>89</v>
      </c>
      <c r="AJ2" s="203" t="s">
        <v>90</v>
      </c>
      <c r="AK2" s="203" t="s">
        <v>91</v>
      </c>
      <c r="AL2" s="202" t="s">
        <v>92</v>
      </c>
      <c r="AM2" s="203" t="s">
        <v>93</v>
      </c>
      <c r="AN2" s="203" t="s">
        <v>94</v>
      </c>
      <c r="AO2" s="203" t="s">
        <v>95</v>
      </c>
      <c r="AP2" s="203" t="s">
        <v>96</v>
      </c>
      <c r="AQ2" s="203" t="s">
        <v>97</v>
      </c>
      <c r="AR2" s="202" t="s">
        <v>98</v>
      </c>
      <c r="AS2" s="202" t="s">
        <v>99</v>
      </c>
      <c r="AT2" s="203" t="s">
        <v>100</v>
      </c>
      <c r="AU2" s="203" t="s">
        <v>101</v>
      </c>
      <c r="AV2" s="203" t="s">
        <v>102</v>
      </c>
      <c r="AW2" s="203" t="s">
        <v>103</v>
      </c>
      <c r="AX2" s="202" t="s">
        <v>104</v>
      </c>
      <c r="AY2" s="203" t="s">
        <v>105</v>
      </c>
      <c r="AZ2" s="203" t="s">
        <v>106</v>
      </c>
      <c r="BA2" s="203" t="s">
        <v>107</v>
      </c>
      <c r="BB2" s="202" t="s">
        <v>108</v>
      </c>
      <c r="BC2" s="203" t="s">
        <v>109</v>
      </c>
      <c r="BD2" s="202" t="s">
        <v>110</v>
      </c>
      <c r="BE2" s="203" t="s">
        <v>111</v>
      </c>
      <c r="BF2" s="203" t="s">
        <v>112</v>
      </c>
      <c r="BG2" s="203" t="s">
        <v>113</v>
      </c>
      <c r="BH2" s="203" t="s">
        <v>114</v>
      </c>
      <c r="BI2" s="203" t="s">
        <v>115</v>
      </c>
      <c r="BJ2" s="202" t="s">
        <v>116</v>
      </c>
      <c r="BK2" s="203" t="s">
        <v>117</v>
      </c>
      <c r="BL2" s="203" t="s">
        <v>118</v>
      </c>
      <c r="BM2" s="203" t="s">
        <v>119</v>
      </c>
      <c r="BN2" s="203" t="s">
        <v>120</v>
      </c>
      <c r="BO2" s="202" t="s">
        <v>121</v>
      </c>
      <c r="BP2" s="202" t="s">
        <v>122</v>
      </c>
      <c r="BQ2" s="202" t="s">
        <v>123</v>
      </c>
      <c r="BR2" s="203" t="s">
        <v>124</v>
      </c>
      <c r="BS2" s="203" t="s">
        <v>125</v>
      </c>
      <c r="BT2" s="202" t="s">
        <v>126</v>
      </c>
      <c r="BU2" s="203" t="s">
        <v>127</v>
      </c>
      <c r="BV2" s="203" t="s">
        <v>128</v>
      </c>
      <c r="BW2" s="202" t="s">
        <v>129</v>
      </c>
      <c r="BX2" s="203" t="s">
        <v>130</v>
      </c>
      <c r="BY2" s="203" t="s">
        <v>131</v>
      </c>
      <c r="BZ2" s="203" t="s">
        <v>132</v>
      </c>
      <c r="CA2" s="202" t="s">
        <v>133</v>
      </c>
      <c r="CB2" s="202" t="s">
        <v>134</v>
      </c>
      <c r="CC2" s="202" t="s">
        <v>135</v>
      </c>
      <c r="CD2" s="203" t="s">
        <v>136</v>
      </c>
      <c r="CE2" s="203" t="s">
        <v>137</v>
      </c>
      <c r="CF2" s="266" t="s">
        <v>138</v>
      </c>
      <c r="CG2" s="204" t="s">
        <v>139</v>
      </c>
      <c r="CH2" s="116" t="s">
        <v>0</v>
      </c>
      <c r="CI2" s="204" t="s">
        <v>140</v>
      </c>
      <c r="CJ2" s="205" t="s">
        <v>141</v>
      </c>
      <c r="CK2" s="205" t="s">
        <v>142</v>
      </c>
      <c r="CL2" s="4"/>
    </row>
    <row r="3" spans="1:90" s="10" customFormat="1" ht="26.25" customHeight="1" x14ac:dyDescent="0.25">
      <c r="A3" s="276" t="s">
        <v>22</v>
      </c>
      <c r="B3" s="329" t="s">
        <v>164</v>
      </c>
      <c r="C3" s="330"/>
      <c r="D3" s="332"/>
      <c r="E3" s="332"/>
      <c r="F3" s="332"/>
      <c r="G3" s="332"/>
      <c r="H3" s="332"/>
      <c r="I3" s="332"/>
      <c r="J3" s="332"/>
      <c r="K3" s="332"/>
      <c r="L3" s="332"/>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7"/>
      <c r="CD3" s="6"/>
      <c r="CE3" s="6"/>
      <c r="CF3" s="6"/>
      <c r="CG3" s="6"/>
      <c r="CH3" s="5"/>
      <c r="CI3" s="6"/>
      <c r="CJ3" s="8">
        <v>51493.236370965198</v>
      </c>
      <c r="CK3" s="8">
        <v>51493.236370965198</v>
      </c>
      <c r="CL3" s="9" t="str">
        <f>IF(ROUND(SUM(CK3),1)&gt;ROUND(SUM(Tabel_B!CK3),1),"Supply &gt; Use",IF(ROUND(SUM(CK3),1)&lt;ROUND(SUM(Tabel_B!CK3),1),"Supply &lt; Use",""))</f>
        <v/>
      </c>
    </row>
    <row r="4" spans="1:90" s="16" customFormat="1" ht="26.25" customHeight="1" x14ac:dyDescent="0.25">
      <c r="A4" s="277" t="s">
        <v>23</v>
      </c>
      <c r="B4" s="226" t="s">
        <v>165</v>
      </c>
      <c r="C4" s="110"/>
      <c r="D4" s="111"/>
      <c r="E4" s="112"/>
      <c r="F4" s="112"/>
      <c r="G4" s="112"/>
      <c r="H4" s="111"/>
      <c r="I4" s="111"/>
      <c r="J4" s="112"/>
      <c r="K4" s="112"/>
      <c r="L4" s="112"/>
      <c r="M4" s="112"/>
      <c r="N4" s="112"/>
      <c r="O4" s="112"/>
      <c r="P4" s="112"/>
      <c r="Q4" s="112"/>
      <c r="R4" s="112"/>
      <c r="S4" s="112"/>
      <c r="T4" s="112"/>
      <c r="U4" s="112"/>
      <c r="V4" s="112"/>
      <c r="W4" s="112"/>
      <c r="X4" s="112"/>
      <c r="Y4" s="112"/>
      <c r="Z4" s="112"/>
      <c r="AA4" s="112"/>
      <c r="AB4" s="112"/>
      <c r="AC4" s="111"/>
      <c r="AD4" s="111"/>
      <c r="AE4" s="112"/>
      <c r="AF4" s="112"/>
      <c r="AG4" s="111"/>
      <c r="AH4" s="111"/>
      <c r="AI4" s="112"/>
      <c r="AJ4" s="112"/>
      <c r="AK4" s="112"/>
      <c r="AL4" s="111"/>
      <c r="AM4" s="112"/>
      <c r="AN4" s="112"/>
      <c r="AO4" s="112"/>
      <c r="AP4" s="112"/>
      <c r="AQ4" s="112"/>
      <c r="AR4" s="111"/>
      <c r="AS4" s="111"/>
      <c r="AT4" s="112"/>
      <c r="AU4" s="112"/>
      <c r="AV4" s="112"/>
      <c r="AW4" s="112"/>
      <c r="AX4" s="111"/>
      <c r="AY4" s="112"/>
      <c r="AZ4" s="112"/>
      <c r="BA4" s="112"/>
      <c r="BB4" s="111"/>
      <c r="BC4" s="112"/>
      <c r="BD4" s="111"/>
      <c r="BE4" s="112"/>
      <c r="BF4" s="112"/>
      <c r="BG4" s="112"/>
      <c r="BH4" s="112"/>
      <c r="BI4" s="112"/>
      <c r="BJ4" s="111"/>
      <c r="BK4" s="112"/>
      <c r="BL4" s="112"/>
      <c r="BM4" s="112"/>
      <c r="BN4" s="112"/>
      <c r="BO4" s="111"/>
      <c r="BP4" s="111"/>
      <c r="BQ4" s="111"/>
      <c r="BR4" s="112"/>
      <c r="BS4" s="112"/>
      <c r="BT4" s="111"/>
      <c r="BU4" s="112"/>
      <c r="BV4" s="112"/>
      <c r="BW4" s="111"/>
      <c r="BX4" s="112"/>
      <c r="BY4" s="112"/>
      <c r="BZ4" s="112"/>
      <c r="CA4" s="111"/>
      <c r="CB4" s="111"/>
      <c r="CC4" s="111"/>
      <c r="CD4" s="112"/>
      <c r="CE4" s="112"/>
      <c r="CF4" s="112"/>
      <c r="CG4" s="113"/>
      <c r="CH4" s="111"/>
      <c r="CI4" s="111"/>
      <c r="CJ4" s="114">
        <v>0</v>
      </c>
      <c r="CK4" s="114">
        <v>0</v>
      </c>
      <c r="CL4" s="9" t="str">
        <f>IF(ROUND(SUM(CK4),1)&gt;ROUND(SUM(Tabel_B!CK4),1),"Supply &gt; Use",IF(ROUND(SUM(CK4),1)&lt;ROUND(SUM(Tabel_B!CK4),1),"Supply &lt; Use",""))</f>
        <v/>
      </c>
    </row>
    <row r="5" spans="1:90" s="16" customFormat="1" ht="26.25" customHeight="1" x14ac:dyDescent="0.25">
      <c r="A5" s="278" t="s">
        <v>24</v>
      </c>
      <c r="B5" s="207" t="s">
        <v>166</v>
      </c>
      <c r="C5" s="11"/>
      <c r="D5" s="12"/>
      <c r="E5" s="13"/>
      <c r="F5" s="13"/>
      <c r="G5" s="13"/>
      <c r="H5" s="12"/>
      <c r="I5" s="12"/>
      <c r="J5" s="13"/>
      <c r="K5" s="13"/>
      <c r="L5" s="13"/>
      <c r="M5" s="13"/>
      <c r="N5" s="13"/>
      <c r="O5" s="13"/>
      <c r="P5" s="13"/>
      <c r="Q5" s="13"/>
      <c r="R5" s="13"/>
      <c r="S5" s="13"/>
      <c r="T5" s="13"/>
      <c r="U5" s="13"/>
      <c r="V5" s="13"/>
      <c r="W5" s="13"/>
      <c r="X5" s="13"/>
      <c r="Y5" s="13"/>
      <c r="Z5" s="13"/>
      <c r="AA5" s="13"/>
      <c r="AB5" s="13"/>
      <c r="AC5" s="12"/>
      <c r="AD5" s="12"/>
      <c r="AE5" s="13"/>
      <c r="AF5" s="13"/>
      <c r="AG5" s="12"/>
      <c r="AH5" s="12"/>
      <c r="AI5" s="13"/>
      <c r="AJ5" s="13"/>
      <c r="AK5" s="13"/>
      <c r="AL5" s="12"/>
      <c r="AM5" s="13"/>
      <c r="AN5" s="13"/>
      <c r="AO5" s="13"/>
      <c r="AP5" s="13"/>
      <c r="AQ5" s="13"/>
      <c r="AR5" s="12"/>
      <c r="AS5" s="12"/>
      <c r="AT5" s="13"/>
      <c r="AU5" s="13"/>
      <c r="AV5" s="13"/>
      <c r="AW5" s="13"/>
      <c r="AX5" s="12"/>
      <c r="AY5" s="13"/>
      <c r="AZ5" s="13"/>
      <c r="BA5" s="13"/>
      <c r="BB5" s="12"/>
      <c r="BC5" s="13"/>
      <c r="BD5" s="12"/>
      <c r="BE5" s="13"/>
      <c r="BF5" s="13"/>
      <c r="BG5" s="13"/>
      <c r="BH5" s="13"/>
      <c r="BI5" s="13"/>
      <c r="BJ5" s="12"/>
      <c r="BK5" s="13"/>
      <c r="BL5" s="13"/>
      <c r="BM5" s="13"/>
      <c r="BN5" s="13"/>
      <c r="BO5" s="12"/>
      <c r="BP5" s="12"/>
      <c r="BQ5" s="12"/>
      <c r="BR5" s="13"/>
      <c r="BS5" s="13"/>
      <c r="BT5" s="12"/>
      <c r="BU5" s="13"/>
      <c r="BV5" s="13"/>
      <c r="BW5" s="12"/>
      <c r="BX5" s="13"/>
      <c r="BY5" s="13"/>
      <c r="BZ5" s="13"/>
      <c r="CA5" s="12"/>
      <c r="CB5" s="12"/>
      <c r="CC5" s="12"/>
      <c r="CD5" s="13"/>
      <c r="CE5" s="13"/>
      <c r="CF5" s="13"/>
      <c r="CG5" s="11"/>
      <c r="CH5" s="12"/>
      <c r="CI5" s="12"/>
      <c r="CJ5" s="17">
        <v>0</v>
      </c>
      <c r="CK5" s="15">
        <v>0</v>
      </c>
      <c r="CL5" s="9" t="str">
        <f>IF(ROUND(SUM(CK5),1)&gt;ROUND(SUM(Tabel_B!CK5),1),"Supply &gt; Use",IF(ROUND(SUM(CK5),1)&lt;ROUND(SUM(Tabel_B!CK5),1),"Supply &lt; Use",""))</f>
        <v/>
      </c>
    </row>
    <row r="6" spans="1:90" s="16" customFormat="1" ht="26.25" customHeight="1" x14ac:dyDescent="0.25">
      <c r="A6" s="278" t="s">
        <v>25</v>
      </c>
      <c r="B6" s="207" t="s">
        <v>167</v>
      </c>
      <c r="C6" s="11"/>
      <c r="D6" s="12"/>
      <c r="E6" s="12"/>
      <c r="F6" s="12"/>
      <c r="G6" s="12"/>
      <c r="H6" s="12"/>
      <c r="I6" s="12"/>
      <c r="J6" s="13"/>
      <c r="K6" s="13"/>
      <c r="L6" s="13"/>
      <c r="M6" s="13"/>
      <c r="N6" s="13"/>
      <c r="O6" s="13"/>
      <c r="P6" s="13"/>
      <c r="Q6" s="13"/>
      <c r="R6" s="13"/>
      <c r="S6" s="13"/>
      <c r="T6" s="13"/>
      <c r="U6" s="13"/>
      <c r="V6" s="13"/>
      <c r="W6" s="13"/>
      <c r="X6" s="13"/>
      <c r="Y6" s="13"/>
      <c r="Z6" s="13"/>
      <c r="AA6" s="13"/>
      <c r="AB6" s="13"/>
      <c r="AC6" s="12"/>
      <c r="AD6" s="12"/>
      <c r="AE6" s="13"/>
      <c r="AF6" s="13"/>
      <c r="AG6" s="12"/>
      <c r="AH6" s="12"/>
      <c r="AI6" s="13"/>
      <c r="AJ6" s="13"/>
      <c r="AK6" s="13"/>
      <c r="AL6" s="12"/>
      <c r="AM6" s="13"/>
      <c r="AN6" s="13"/>
      <c r="AO6" s="13"/>
      <c r="AP6" s="13"/>
      <c r="AQ6" s="13"/>
      <c r="AR6" s="12"/>
      <c r="AS6" s="12"/>
      <c r="AT6" s="13"/>
      <c r="AU6" s="13"/>
      <c r="AV6" s="13"/>
      <c r="AW6" s="13"/>
      <c r="AX6" s="12"/>
      <c r="AY6" s="13"/>
      <c r="AZ6" s="13"/>
      <c r="BA6" s="13"/>
      <c r="BB6" s="12"/>
      <c r="BC6" s="13"/>
      <c r="BD6" s="12"/>
      <c r="BE6" s="13"/>
      <c r="BF6" s="13"/>
      <c r="BG6" s="13"/>
      <c r="BH6" s="13"/>
      <c r="BI6" s="13"/>
      <c r="BJ6" s="12"/>
      <c r="BK6" s="13"/>
      <c r="BL6" s="13"/>
      <c r="BM6" s="13"/>
      <c r="BN6" s="13"/>
      <c r="BO6" s="12"/>
      <c r="BP6" s="12"/>
      <c r="BQ6" s="12"/>
      <c r="BR6" s="13"/>
      <c r="BS6" s="13"/>
      <c r="BT6" s="12"/>
      <c r="BU6" s="13"/>
      <c r="BV6" s="13"/>
      <c r="BW6" s="12"/>
      <c r="BX6" s="13"/>
      <c r="BY6" s="13"/>
      <c r="BZ6" s="13"/>
      <c r="CA6" s="12"/>
      <c r="CB6" s="12"/>
      <c r="CC6" s="12"/>
      <c r="CD6" s="13"/>
      <c r="CE6" s="13"/>
      <c r="CF6" s="13"/>
      <c r="CG6" s="11"/>
      <c r="CH6" s="12"/>
      <c r="CI6" s="12"/>
      <c r="CJ6" s="17">
        <v>1167.962364</v>
      </c>
      <c r="CK6" s="15">
        <v>1167.962364</v>
      </c>
      <c r="CL6" s="9" t="str">
        <f>IF(ROUND(SUM(CK6),1)&gt;ROUND(SUM(Tabel_B!CK6),1),"Supply &gt; Use",IF(ROUND(SUM(CK6),1)&lt;ROUND(SUM(Tabel_B!CK6),1),"Supply &lt; Use",""))</f>
        <v/>
      </c>
    </row>
    <row r="7" spans="1:90" s="16" customFormat="1" ht="26.25" customHeight="1" x14ac:dyDescent="0.25">
      <c r="A7" s="278" t="s">
        <v>26</v>
      </c>
      <c r="B7" s="207" t="s">
        <v>168</v>
      </c>
      <c r="C7" s="11"/>
      <c r="D7" s="12"/>
      <c r="E7" s="12"/>
      <c r="F7" s="12"/>
      <c r="G7" s="12"/>
      <c r="H7" s="12"/>
      <c r="I7" s="12"/>
      <c r="J7" s="13"/>
      <c r="K7" s="13"/>
      <c r="L7" s="13"/>
      <c r="M7" s="13"/>
      <c r="N7" s="13"/>
      <c r="O7" s="13"/>
      <c r="P7" s="13"/>
      <c r="Q7" s="13"/>
      <c r="R7" s="13"/>
      <c r="S7" s="13"/>
      <c r="T7" s="13"/>
      <c r="U7" s="13"/>
      <c r="V7" s="13"/>
      <c r="W7" s="13"/>
      <c r="X7" s="13"/>
      <c r="Y7" s="13"/>
      <c r="Z7" s="13"/>
      <c r="AA7" s="13"/>
      <c r="AB7" s="13"/>
      <c r="AC7" s="12"/>
      <c r="AD7" s="12"/>
      <c r="AE7" s="13"/>
      <c r="AF7" s="13"/>
      <c r="AG7" s="12"/>
      <c r="AH7" s="12"/>
      <c r="AI7" s="13"/>
      <c r="AJ7" s="13"/>
      <c r="AK7" s="13"/>
      <c r="AL7" s="12"/>
      <c r="AM7" s="13"/>
      <c r="AN7" s="13"/>
      <c r="AO7" s="13"/>
      <c r="AP7" s="13"/>
      <c r="AQ7" s="13"/>
      <c r="AR7" s="12"/>
      <c r="AS7" s="12"/>
      <c r="AT7" s="13"/>
      <c r="AU7" s="13"/>
      <c r="AV7" s="13"/>
      <c r="AW7" s="13"/>
      <c r="AX7" s="12"/>
      <c r="AY7" s="13"/>
      <c r="AZ7" s="13"/>
      <c r="BA7" s="13"/>
      <c r="BB7" s="12"/>
      <c r="BC7" s="13"/>
      <c r="BD7" s="12"/>
      <c r="BE7" s="13"/>
      <c r="BF7" s="13"/>
      <c r="BG7" s="13"/>
      <c r="BH7" s="13"/>
      <c r="BI7" s="13"/>
      <c r="BJ7" s="12"/>
      <c r="BK7" s="13"/>
      <c r="BL7" s="13"/>
      <c r="BM7" s="13"/>
      <c r="BN7" s="13"/>
      <c r="BO7" s="12"/>
      <c r="BP7" s="12"/>
      <c r="BQ7" s="12"/>
      <c r="BR7" s="13"/>
      <c r="BS7" s="13"/>
      <c r="BT7" s="12"/>
      <c r="BU7" s="13"/>
      <c r="BV7" s="13"/>
      <c r="BW7" s="12"/>
      <c r="BX7" s="13"/>
      <c r="BY7" s="13"/>
      <c r="BZ7" s="13"/>
      <c r="CA7" s="12"/>
      <c r="CB7" s="12"/>
      <c r="CC7" s="12"/>
      <c r="CD7" s="13"/>
      <c r="CE7" s="13"/>
      <c r="CF7" s="13"/>
      <c r="CG7" s="11"/>
      <c r="CH7" s="12"/>
      <c r="CI7" s="12"/>
      <c r="CJ7" s="17">
        <v>398.76620400000002</v>
      </c>
      <c r="CK7" s="15">
        <v>398.76620400000002</v>
      </c>
      <c r="CL7" s="9" t="str">
        <f>IF(ROUND(SUM(CK7),1)&gt;ROUND(SUM(Tabel_B!CK7),1),"Supply &gt; Use",IF(ROUND(SUM(CK7),1)&lt;ROUND(SUM(Tabel_B!CK7),1),"Supply &lt; Use",""))</f>
        <v/>
      </c>
    </row>
    <row r="8" spans="1:90" s="16" customFormat="1" ht="26.25" customHeight="1" x14ac:dyDescent="0.25">
      <c r="A8" s="278" t="s">
        <v>27</v>
      </c>
      <c r="B8" s="207" t="s">
        <v>169</v>
      </c>
      <c r="C8" s="11"/>
      <c r="D8" s="12"/>
      <c r="E8" s="12"/>
      <c r="F8" s="12"/>
      <c r="G8" s="12"/>
      <c r="H8" s="12"/>
      <c r="I8" s="12"/>
      <c r="J8" s="13"/>
      <c r="K8" s="13"/>
      <c r="L8" s="13"/>
      <c r="M8" s="13"/>
      <c r="N8" s="13"/>
      <c r="O8" s="13"/>
      <c r="P8" s="13"/>
      <c r="Q8" s="13"/>
      <c r="R8" s="13"/>
      <c r="S8" s="13"/>
      <c r="T8" s="13"/>
      <c r="U8" s="13"/>
      <c r="V8" s="13"/>
      <c r="W8" s="13"/>
      <c r="X8" s="13"/>
      <c r="Y8" s="13"/>
      <c r="Z8" s="13"/>
      <c r="AA8" s="13"/>
      <c r="AB8" s="13"/>
      <c r="AC8" s="12"/>
      <c r="AD8" s="12"/>
      <c r="AE8" s="13"/>
      <c r="AF8" s="13"/>
      <c r="AG8" s="12"/>
      <c r="AH8" s="12"/>
      <c r="AI8" s="13"/>
      <c r="AJ8" s="13"/>
      <c r="AK8" s="13"/>
      <c r="AL8" s="12"/>
      <c r="AM8" s="13"/>
      <c r="AN8" s="13"/>
      <c r="AO8" s="13"/>
      <c r="AP8" s="13"/>
      <c r="AQ8" s="13"/>
      <c r="AR8" s="12"/>
      <c r="AS8" s="12"/>
      <c r="AT8" s="13"/>
      <c r="AU8" s="13"/>
      <c r="AV8" s="13"/>
      <c r="AW8" s="13"/>
      <c r="AX8" s="12"/>
      <c r="AY8" s="13"/>
      <c r="AZ8" s="13"/>
      <c r="BA8" s="13"/>
      <c r="BB8" s="12"/>
      <c r="BC8" s="13"/>
      <c r="BD8" s="12"/>
      <c r="BE8" s="13"/>
      <c r="BF8" s="13"/>
      <c r="BG8" s="13"/>
      <c r="BH8" s="13"/>
      <c r="BI8" s="13"/>
      <c r="BJ8" s="12"/>
      <c r="BK8" s="13"/>
      <c r="BL8" s="13"/>
      <c r="BM8" s="13"/>
      <c r="BN8" s="13"/>
      <c r="BO8" s="12"/>
      <c r="BP8" s="12"/>
      <c r="BQ8" s="12"/>
      <c r="BR8" s="13"/>
      <c r="BS8" s="13"/>
      <c r="BT8" s="12"/>
      <c r="BU8" s="13"/>
      <c r="BV8" s="13"/>
      <c r="BW8" s="12"/>
      <c r="BX8" s="13"/>
      <c r="BY8" s="13"/>
      <c r="BZ8" s="13"/>
      <c r="CA8" s="12"/>
      <c r="CB8" s="12"/>
      <c r="CC8" s="12"/>
      <c r="CD8" s="13"/>
      <c r="CE8" s="13"/>
      <c r="CF8" s="13"/>
      <c r="CG8" s="11"/>
      <c r="CH8" s="12"/>
      <c r="CI8" s="12"/>
      <c r="CJ8" s="17">
        <v>1044.8806438090612</v>
      </c>
      <c r="CK8" s="15">
        <v>1044.8806438090612</v>
      </c>
      <c r="CL8" s="9" t="str">
        <f>IF(ROUND(SUM(CK8),1)&gt;ROUND(SUM(Tabel_B!CK8),1),"Supply &gt; Use",IF(ROUND(SUM(CK8),1)&lt;ROUND(SUM(Tabel_B!CK8),1),"Supply &lt; Use",""))</f>
        <v/>
      </c>
    </row>
    <row r="9" spans="1:90" s="16" customFormat="1" ht="26.25" customHeight="1" x14ac:dyDescent="0.25">
      <c r="A9" s="278" t="s">
        <v>28</v>
      </c>
      <c r="B9" s="207" t="s">
        <v>170</v>
      </c>
      <c r="C9" s="11"/>
      <c r="D9" s="12"/>
      <c r="E9" s="12"/>
      <c r="F9" s="12"/>
      <c r="G9" s="12"/>
      <c r="H9" s="12"/>
      <c r="I9" s="12"/>
      <c r="J9" s="13"/>
      <c r="K9" s="13"/>
      <c r="L9" s="13"/>
      <c r="M9" s="13"/>
      <c r="N9" s="13"/>
      <c r="O9" s="13"/>
      <c r="P9" s="13"/>
      <c r="Q9" s="13"/>
      <c r="R9" s="13"/>
      <c r="S9" s="13"/>
      <c r="T9" s="13"/>
      <c r="U9" s="13"/>
      <c r="V9" s="13"/>
      <c r="W9" s="13"/>
      <c r="X9" s="13"/>
      <c r="Y9" s="13"/>
      <c r="Z9" s="13"/>
      <c r="AA9" s="13"/>
      <c r="AB9" s="13"/>
      <c r="AC9" s="12"/>
      <c r="AD9" s="12"/>
      <c r="AE9" s="13"/>
      <c r="AF9" s="13"/>
      <c r="AG9" s="12"/>
      <c r="AH9" s="12"/>
      <c r="AI9" s="13"/>
      <c r="AJ9" s="13"/>
      <c r="AK9" s="13"/>
      <c r="AL9" s="12"/>
      <c r="AM9" s="13"/>
      <c r="AN9" s="13"/>
      <c r="AO9" s="13"/>
      <c r="AP9" s="13"/>
      <c r="AQ9" s="13"/>
      <c r="AR9" s="12"/>
      <c r="AS9" s="12"/>
      <c r="AT9" s="13"/>
      <c r="AU9" s="13"/>
      <c r="AV9" s="13"/>
      <c r="AW9" s="13"/>
      <c r="AX9" s="12"/>
      <c r="AY9" s="13"/>
      <c r="AZ9" s="13"/>
      <c r="BA9" s="13"/>
      <c r="BB9" s="12"/>
      <c r="BC9" s="13"/>
      <c r="BD9" s="12"/>
      <c r="BE9" s="13"/>
      <c r="BF9" s="13"/>
      <c r="BG9" s="13"/>
      <c r="BH9" s="13"/>
      <c r="BI9" s="13"/>
      <c r="BJ9" s="12"/>
      <c r="BK9" s="13"/>
      <c r="BL9" s="13"/>
      <c r="BM9" s="13"/>
      <c r="BN9" s="13"/>
      <c r="BO9" s="12"/>
      <c r="BP9" s="12"/>
      <c r="BQ9" s="12"/>
      <c r="BR9" s="13"/>
      <c r="BS9" s="13"/>
      <c r="BT9" s="12"/>
      <c r="BU9" s="13"/>
      <c r="BV9" s="13"/>
      <c r="BW9" s="12"/>
      <c r="BX9" s="13"/>
      <c r="BY9" s="13"/>
      <c r="BZ9" s="13"/>
      <c r="CA9" s="12"/>
      <c r="CB9" s="12"/>
      <c r="CC9" s="12"/>
      <c r="CD9" s="13"/>
      <c r="CE9" s="13"/>
      <c r="CF9" s="13"/>
      <c r="CG9" s="11"/>
      <c r="CH9" s="12"/>
      <c r="CI9" s="12"/>
      <c r="CJ9" s="17">
        <v>48796.609532750765</v>
      </c>
      <c r="CK9" s="15">
        <v>48796.609532750765</v>
      </c>
      <c r="CL9" s="9" t="str">
        <f>IF(ROUND(SUM(CK9),1)&gt;ROUND(SUM(Tabel_B!CK9),1),"Supply &gt; Use",IF(ROUND(SUM(CK9),1)&lt;ROUND(SUM(Tabel_B!CK9),1),"Supply &lt; Use",""))</f>
        <v/>
      </c>
    </row>
    <row r="10" spans="1:90" s="16" customFormat="1" ht="26.25" customHeight="1" x14ac:dyDescent="0.25">
      <c r="A10" s="278" t="s">
        <v>29</v>
      </c>
      <c r="B10" s="208" t="s">
        <v>171</v>
      </c>
      <c r="C10" s="11"/>
      <c r="D10" s="12"/>
      <c r="E10" s="12"/>
      <c r="F10" s="12"/>
      <c r="G10" s="12"/>
      <c r="H10" s="12"/>
      <c r="I10" s="12"/>
      <c r="J10" s="13"/>
      <c r="K10" s="13"/>
      <c r="L10" s="13"/>
      <c r="M10" s="13"/>
      <c r="N10" s="13"/>
      <c r="O10" s="13"/>
      <c r="P10" s="13"/>
      <c r="Q10" s="13"/>
      <c r="R10" s="13"/>
      <c r="S10" s="13"/>
      <c r="T10" s="13"/>
      <c r="U10" s="13"/>
      <c r="V10" s="13"/>
      <c r="W10" s="13"/>
      <c r="X10" s="13"/>
      <c r="Y10" s="13"/>
      <c r="Z10" s="13"/>
      <c r="AA10" s="13"/>
      <c r="AB10" s="13"/>
      <c r="AC10" s="12"/>
      <c r="AD10" s="12"/>
      <c r="AE10" s="13"/>
      <c r="AF10" s="13"/>
      <c r="AG10" s="12"/>
      <c r="AH10" s="12"/>
      <c r="AI10" s="13"/>
      <c r="AJ10" s="13"/>
      <c r="AK10" s="13"/>
      <c r="AL10" s="12"/>
      <c r="AM10" s="13"/>
      <c r="AN10" s="13"/>
      <c r="AO10" s="13"/>
      <c r="AP10" s="13"/>
      <c r="AQ10" s="13"/>
      <c r="AR10" s="12"/>
      <c r="AS10" s="12"/>
      <c r="AT10" s="13"/>
      <c r="AU10" s="13"/>
      <c r="AV10" s="13"/>
      <c r="AW10" s="13"/>
      <c r="AX10" s="12"/>
      <c r="AY10" s="13"/>
      <c r="AZ10" s="13"/>
      <c r="BA10" s="13"/>
      <c r="BB10" s="12"/>
      <c r="BC10" s="13"/>
      <c r="BD10" s="12"/>
      <c r="BE10" s="13"/>
      <c r="BF10" s="13"/>
      <c r="BG10" s="13"/>
      <c r="BH10" s="13"/>
      <c r="BI10" s="13"/>
      <c r="BJ10" s="12"/>
      <c r="BK10" s="13"/>
      <c r="BL10" s="13"/>
      <c r="BM10" s="13"/>
      <c r="BN10" s="13"/>
      <c r="BO10" s="12"/>
      <c r="BP10" s="12"/>
      <c r="BQ10" s="12"/>
      <c r="BR10" s="13"/>
      <c r="BS10" s="13"/>
      <c r="BT10" s="12"/>
      <c r="BU10" s="13"/>
      <c r="BV10" s="13"/>
      <c r="BW10" s="12"/>
      <c r="BX10" s="13"/>
      <c r="BY10" s="13"/>
      <c r="BZ10" s="13"/>
      <c r="CA10" s="12"/>
      <c r="CB10" s="12"/>
      <c r="CC10" s="12"/>
      <c r="CD10" s="13"/>
      <c r="CE10" s="13"/>
      <c r="CF10" s="13"/>
      <c r="CG10" s="11"/>
      <c r="CH10" s="12"/>
      <c r="CI10" s="12"/>
      <c r="CJ10" s="18">
        <v>85.017626405372411</v>
      </c>
      <c r="CK10" s="15">
        <v>85.017626405372411</v>
      </c>
      <c r="CL10" s="9" t="str">
        <f>IF(ROUND(SUM(CK10),1)&gt;ROUND(SUM(Tabel_B!CK10),1),"Supply &gt; Use",IF(ROUND(SUM(CK10),1)&lt;ROUND(SUM(Tabel_B!CK10),1),"Supply &lt; Use",""))</f>
        <v/>
      </c>
    </row>
    <row r="11" spans="1:90" s="23" customFormat="1" ht="26.25" customHeight="1" x14ac:dyDescent="0.25">
      <c r="A11" s="276" t="s">
        <v>30</v>
      </c>
      <c r="B11" s="206" t="s">
        <v>172</v>
      </c>
      <c r="C11" s="19">
        <v>1939566.9285316819</v>
      </c>
      <c r="D11" s="19">
        <v>44484.110981251106</v>
      </c>
      <c r="E11" s="19">
        <v>10808.729486836348</v>
      </c>
      <c r="F11" s="19">
        <v>33675.38149441476</v>
      </c>
      <c r="G11" s="19">
        <v>0</v>
      </c>
      <c r="H11" s="19">
        <v>0</v>
      </c>
      <c r="I11" s="19">
        <v>1549536.4213699719</v>
      </c>
      <c r="J11" s="19">
        <v>2848.9970073950353</v>
      </c>
      <c r="K11" s="19">
        <v>19.094305966096723</v>
      </c>
      <c r="L11" s="19">
        <v>729.31638689081569</v>
      </c>
      <c r="M11" s="19">
        <v>1577.5510419882394</v>
      </c>
      <c r="N11" s="19">
        <v>1428.478895874824</v>
      </c>
      <c r="O11" s="19">
        <v>1473524.1957719438</v>
      </c>
      <c r="P11" s="19">
        <v>13534.117316009437</v>
      </c>
      <c r="Q11" s="19">
        <v>37.075665014364908</v>
      </c>
      <c r="R11" s="19">
        <v>796.36803133659021</v>
      </c>
      <c r="S11" s="19">
        <v>35.945458612882945</v>
      </c>
      <c r="T11" s="19">
        <v>54342.893125753675</v>
      </c>
      <c r="U11" s="19">
        <v>0</v>
      </c>
      <c r="V11" s="19">
        <v>0</v>
      </c>
      <c r="W11" s="19">
        <v>0</v>
      </c>
      <c r="X11" s="19">
        <v>0</v>
      </c>
      <c r="Y11" s="19">
        <v>0</v>
      </c>
      <c r="Z11" s="19">
        <v>0</v>
      </c>
      <c r="AA11" s="19">
        <v>662.38836318645519</v>
      </c>
      <c r="AB11" s="19">
        <v>0</v>
      </c>
      <c r="AC11" s="19">
        <v>336714.1695638994</v>
      </c>
      <c r="AD11" s="19">
        <v>8692.9628877724881</v>
      </c>
      <c r="AE11" s="19">
        <v>0.20342049574806675</v>
      </c>
      <c r="AF11" s="19">
        <v>8692.7594672767409</v>
      </c>
      <c r="AG11" s="19">
        <v>31.421908545115102</v>
      </c>
      <c r="AH11" s="19">
        <v>7.998184451592194</v>
      </c>
      <c r="AI11" s="19">
        <v>0</v>
      </c>
      <c r="AJ11" s="19">
        <v>7.998184451592194</v>
      </c>
      <c r="AK11" s="19">
        <v>0</v>
      </c>
      <c r="AL11" s="19">
        <v>0</v>
      </c>
      <c r="AM11" s="19">
        <v>0</v>
      </c>
      <c r="AN11" s="19">
        <v>0</v>
      </c>
      <c r="AO11" s="19">
        <v>0</v>
      </c>
      <c r="AP11" s="19">
        <v>0</v>
      </c>
      <c r="AQ11" s="19">
        <v>0</v>
      </c>
      <c r="AR11" s="19">
        <v>1.1440916377878159</v>
      </c>
      <c r="AS11" s="19">
        <v>0.45485212836853084</v>
      </c>
      <c r="AT11" s="19">
        <v>0</v>
      </c>
      <c r="AU11" s="19">
        <v>0.45485212836853084</v>
      </c>
      <c r="AV11" s="19">
        <v>0</v>
      </c>
      <c r="AW11" s="19">
        <v>0</v>
      </c>
      <c r="AX11" s="19">
        <v>0</v>
      </c>
      <c r="AY11" s="19">
        <v>0</v>
      </c>
      <c r="AZ11" s="19">
        <v>0</v>
      </c>
      <c r="BA11" s="19">
        <v>0</v>
      </c>
      <c r="BB11" s="19">
        <v>0</v>
      </c>
      <c r="BC11" s="19">
        <v>0</v>
      </c>
      <c r="BD11" s="19">
        <v>0</v>
      </c>
      <c r="BE11" s="19">
        <v>0</v>
      </c>
      <c r="BF11" s="19">
        <v>0</v>
      </c>
      <c r="BG11" s="19">
        <v>0</v>
      </c>
      <c r="BH11" s="19">
        <v>0</v>
      </c>
      <c r="BI11" s="19">
        <v>0</v>
      </c>
      <c r="BJ11" s="19">
        <v>0</v>
      </c>
      <c r="BK11" s="19">
        <v>0</v>
      </c>
      <c r="BL11" s="19">
        <v>0</v>
      </c>
      <c r="BM11" s="19">
        <v>0</v>
      </c>
      <c r="BN11" s="19">
        <v>0</v>
      </c>
      <c r="BO11" s="19">
        <v>52.193166588121784</v>
      </c>
      <c r="BP11" s="19">
        <v>1.8386148570919048</v>
      </c>
      <c r="BQ11" s="19">
        <v>37.161839553389143</v>
      </c>
      <c r="BR11" s="19">
        <v>37.161839553389143</v>
      </c>
      <c r="BS11" s="19">
        <v>0</v>
      </c>
      <c r="BT11" s="19">
        <v>1.9047061801772469</v>
      </c>
      <c r="BU11" s="19">
        <v>0.87535827969698887</v>
      </c>
      <c r="BV11" s="19">
        <v>1.0293479004802579</v>
      </c>
      <c r="BW11" s="19">
        <v>4.0589277783613582</v>
      </c>
      <c r="BX11" s="19">
        <v>0.58809482207673847</v>
      </c>
      <c r="BY11" s="19">
        <v>0</v>
      </c>
      <c r="BZ11" s="19">
        <v>3.4708329562846201</v>
      </c>
      <c r="CA11" s="19">
        <v>1.087437066891896</v>
      </c>
      <c r="CB11" s="19">
        <v>0</v>
      </c>
      <c r="CC11" s="20"/>
      <c r="CD11" s="21"/>
      <c r="CE11" s="21"/>
      <c r="CF11" s="21"/>
      <c r="CG11" s="20"/>
      <c r="CH11" s="21"/>
      <c r="CI11" s="19">
        <v>3749633.9625055105</v>
      </c>
      <c r="CJ11" s="22"/>
      <c r="CK11" s="19">
        <v>5689200.8910371922</v>
      </c>
      <c r="CL11" s="9" t="str">
        <f>IF(ROUND(SUM(CK11),1)&gt;ROUND(SUM(Tabel_B!CK11),1),"Supply &gt; Use",IF(ROUND(SUM(CK11),1)&lt;ROUND(SUM(Tabel_B!CK11),1),"Supply &lt; Use",""))</f>
        <v/>
      </c>
    </row>
    <row r="12" spans="1:90" s="23" customFormat="1" ht="26.25" customHeight="1" x14ac:dyDescent="0.25">
      <c r="A12" s="277" t="s">
        <v>31</v>
      </c>
      <c r="B12" s="209" t="s">
        <v>173</v>
      </c>
      <c r="C12" s="24">
        <v>0</v>
      </c>
      <c r="D12" s="25">
        <v>0</v>
      </c>
      <c r="E12" s="26">
        <v>0</v>
      </c>
      <c r="F12" s="26">
        <v>0</v>
      </c>
      <c r="G12" s="26">
        <v>0</v>
      </c>
      <c r="H12" s="25">
        <v>0</v>
      </c>
      <c r="I12" s="25">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0</v>
      </c>
      <c r="AA12" s="26">
        <v>0</v>
      </c>
      <c r="AB12" s="26">
        <v>0</v>
      </c>
      <c r="AC12" s="25">
        <v>0</v>
      </c>
      <c r="AD12" s="25">
        <v>0</v>
      </c>
      <c r="AE12" s="26">
        <v>0</v>
      </c>
      <c r="AF12" s="26">
        <v>0</v>
      </c>
      <c r="AG12" s="25">
        <v>0</v>
      </c>
      <c r="AH12" s="25">
        <v>0</v>
      </c>
      <c r="AI12" s="26">
        <v>0</v>
      </c>
      <c r="AJ12" s="26">
        <v>0</v>
      </c>
      <c r="AK12" s="26">
        <v>0</v>
      </c>
      <c r="AL12" s="25">
        <v>0</v>
      </c>
      <c r="AM12" s="26">
        <v>0</v>
      </c>
      <c r="AN12" s="26">
        <v>0</v>
      </c>
      <c r="AO12" s="26">
        <v>0</v>
      </c>
      <c r="AP12" s="26">
        <v>0</v>
      </c>
      <c r="AQ12" s="26">
        <v>0</v>
      </c>
      <c r="AR12" s="25">
        <v>0</v>
      </c>
      <c r="AS12" s="25">
        <v>0</v>
      </c>
      <c r="AT12" s="26">
        <v>0</v>
      </c>
      <c r="AU12" s="26">
        <v>0</v>
      </c>
      <c r="AV12" s="26">
        <v>0</v>
      </c>
      <c r="AW12" s="26">
        <v>0</v>
      </c>
      <c r="AX12" s="25">
        <v>0</v>
      </c>
      <c r="AY12" s="26">
        <v>0</v>
      </c>
      <c r="AZ12" s="26">
        <v>0</v>
      </c>
      <c r="BA12" s="26">
        <v>0</v>
      </c>
      <c r="BB12" s="25">
        <v>0</v>
      </c>
      <c r="BC12" s="26">
        <v>0</v>
      </c>
      <c r="BD12" s="25">
        <v>0</v>
      </c>
      <c r="BE12" s="26">
        <v>0</v>
      </c>
      <c r="BF12" s="26">
        <v>0</v>
      </c>
      <c r="BG12" s="26">
        <v>0</v>
      </c>
      <c r="BH12" s="26">
        <v>0</v>
      </c>
      <c r="BI12" s="26">
        <v>0</v>
      </c>
      <c r="BJ12" s="25">
        <v>0</v>
      </c>
      <c r="BK12" s="26">
        <v>0</v>
      </c>
      <c r="BL12" s="26">
        <v>0</v>
      </c>
      <c r="BM12" s="26">
        <v>0</v>
      </c>
      <c r="BN12" s="26">
        <v>0</v>
      </c>
      <c r="BO12" s="25">
        <v>0</v>
      </c>
      <c r="BP12" s="25">
        <v>0</v>
      </c>
      <c r="BQ12" s="25">
        <v>0</v>
      </c>
      <c r="BR12" s="26">
        <v>0</v>
      </c>
      <c r="BS12" s="26">
        <v>0</v>
      </c>
      <c r="BT12" s="25">
        <v>0</v>
      </c>
      <c r="BU12" s="26">
        <v>0</v>
      </c>
      <c r="BV12" s="26">
        <v>0</v>
      </c>
      <c r="BW12" s="25">
        <v>0</v>
      </c>
      <c r="BX12" s="26">
        <v>0</v>
      </c>
      <c r="BY12" s="26">
        <v>0</v>
      </c>
      <c r="BZ12" s="26">
        <v>0</v>
      </c>
      <c r="CA12" s="25">
        <v>0</v>
      </c>
      <c r="CB12" s="25">
        <v>0</v>
      </c>
      <c r="CC12" s="14"/>
      <c r="CD12" s="27"/>
      <c r="CE12" s="27"/>
      <c r="CF12" s="27"/>
      <c r="CG12" s="28"/>
      <c r="CH12" s="28"/>
      <c r="CI12" s="15">
        <v>129162.76700000001</v>
      </c>
      <c r="CJ12" s="12"/>
      <c r="CK12" s="15">
        <v>129162.76700000001</v>
      </c>
      <c r="CL12" s="9" t="str">
        <f>IF(ROUND(SUM(CK12),1)&gt;ROUND(SUM(Tabel_B!CK12),1),"Supply &gt; Use",IF(ROUND(SUM(CK12),1)&lt;ROUND(SUM(Tabel_B!CK12),1),"Supply &lt; Use",""))</f>
        <v/>
      </c>
    </row>
    <row r="13" spans="1:90" s="23" customFormat="1" ht="26.25" customHeight="1" x14ac:dyDescent="0.25">
      <c r="A13" s="278" t="s">
        <v>32</v>
      </c>
      <c r="B13" s="210" t="s">
        <v>174</v>
      </c>
      <c r="C13" s="24">
        <v>467.99701374719092</v>
      </c>
      <c r="D13" s="25">
        <v>0</v>
      </c>
      <c r="E13" s="26">
        <v>0</v>
      </c>
      <c r="F13" s="26">
        <v>0</v>
      </c>
      <c r="G13" s="26">
        <v>0</v>
      </c>
      <c r="H13" s="25">
        <v>0</v>
      </c>
      <c r="I13" s="25">
        <v>467.99701374719092</v>
      </c>
      <c r="J13" s="26">
        <v>0</v>
      </c>
      <c r="K13" s="26">
        <v>0</v>
      </c>
      <c r="L13" s="26">
        <v>0</v>
      </c>
      <c r="M13" s="26">
        <v>0</v>
      </c>
      <c r="N13" s="26">
        <v>0</v>
      </c>
      <c r="O13" s="26">
        <v>467.99701374719092</v>
      </c>
      <c r="P13" s="26">
        <v>0</v>
      </c>
      <c r="Q13" s="26">
        <v>0</v>
      </c>
      <c r="R13" s="26">
        <v>0</v>
      </c>
      <c r="S13" s="26">
        <v>0</v>
      </c>
      <c r="T13" s="26">
        <v>0</v>
      </c>
      <c r="U13" s="26">
        <v>0</v>
      </c>
      <c r="V13" s="26">
        <v>0</v>
      </c>
      <c r="W13" s="26">
        <v>0</v>
      </c>
      <c r="X13" s="26">
        <v>0</v>
      </c>
      <c r="Y13" s="26">
        <v>0</v>
      </c>
      <c r="Z13" s="26">
        <v>0</v>
      </c>
      <c r="AA13" s="26">
        <v>0</v>
      </c>
      <c r="AB13" s="26">
        <v>0</v>
      </c>
      <c r="AC13" s="25">
        <v>0</v>
      </c>
      <c r="AD13" s="25">
        <v>0</v>
      </c>
      <c r="AE13" s="26">
        <v>0</v>
      </c>
      <c r="AF13" s="26">
        <v>0</v>
      </c>
      <c r="AG13" s="25">
        <v>0</v>
      </c>
      <c r="AH13" s="25">
        <v>0</v>
      </c>
      <c r="AI13" s="26">
        <v>0</v>
      </c>
      <c r="AJ13" s="26">
        <v>0</v>
      </c>
      <c r="AK13" s="26">
        <v>0</v>
      </c>
      <c r="AL13" s="25">
        <v>0</v>
      </c>
      <c r="AM13" s="26">
        <v>0</v>
      </c>
      <c r="AN13" s="26">
        <v>0</v>
      </c>
      <c r="AO13" s="26">
        <v>0</v>
      </c>
      <c r="AP13" s="26">
        <v>0</v>
      </c>
      <c r="AQ13" s="26">
        <v>0</v>
      </c>
      <c r="AR13" s="25">
        <v>0</v>
      </c>
      <c r="AS13" s="25">
        <v>0</v>
      </c>
      <c r="AT13" s="26">
        <v>0</v>
      </c>
      <c r="AU13" s="26">
        <v>0</v>
      </c>
      <c r="AV13" s="26">
        <v>0</v>
      </c>
      <c r="AW13" s="26">
        <v>0</v>
      </c>
      <c r="AX13" s="25">
        <v>0</v>
      </c>
      <c r="AY13" s="26">
        <v>0</v>
      </c>
      <c r="AZ13" s="26">
        <v>0</v>
      </c>
      <c r="BA13" s="26">
        <v>0</v>
      </c>
      <c r="BB13" s="25">
        <v>0</v>
      </c>
      <c r="BC13" s="26">
        <v>0</v>
      </c>
      <c r="BD13" s="25">
        <v>0</v>
      </c>
      <c r="BE13" s="26">
        <v>0</v>
      </c>
      <c r="BF13" s="26">
        <v>0</v>
      </c>
      <c r="BG13" s="26">
        <v>0</v>
      </c>
      <c r="BH13" s="26">
        <v>0</v>
      </c>
      <c r="BI13" s="26">
        <v>0</v>
      </c>
      <c r="BJ13" s="25">
        <v>0</v>
      </c>
      <c r="BK13" s="26">
        <v>0</v>
      </c>
      <c r="BL13" s="26">
        <v>0</v>
      </c>
      <c r="BM13" s="26">
        <v>0</v>
      </c>
      <c r="BN13" s="26">
        <v>0</v>
      </c>
      <c r="BO13" s="25">
        <v>0</v>
      </c>
      <c r="BP13" s="25">
        <v>0</v>
      </c>
      <c r="BQ13" s="25">
        <v>0</v>
      </c>
      <c r="BR13" s="26">
        <v>0</v>
      </c>
      <c r="BS13" s="26">
        <v>0</v>
      </c>
      <c r="BT13" s="25">
        <v>0</v>
      </c>
      <c r="BU13" s="26">
        <v>0</v>
      </c>
      <c r="BV13" s="26">
        <v>0</v>
      </c>
      <c r="BW13" s="25">
        <v>0</v>
      </c>
      <c r="BX13" s="26">
        <v>0</v>
      </c>
      <c r="BY13" s="26">
        <v>0</v>
      </c>
      <c r="BZ13" s="26">
        <v>0</v>
      </c>
      <c r="CA13" s="25">
        <v>0</v>
      </c>
      <c r="CB13" s="25">
        <v>0</v>
      </c>
      <c r="CC13" s="11"/>
      <c r="CD13" s="13"/>
      <c r="CE13" s="13"/>
      <c r="CF13" s="13"/>
      <c r="CG13" s="12"/>
      <c r="CH13" s="12"/>
      <c r="CI13" s="17">
        <v>0</v>
      </c>
      <c r="CJ13" s="12"/>
      <c r="CK13" s="15">
        <v>467.99701374719092</v>
      </c>
      <c r="CL13" s="9" t="str">
        <f>IF(ROUND(SUM(CK13),1)&gt;ROUND(SUM(Tabel_B!CK13),1),"Supply &gt; Use",IF(ROUND(SUM(CK13),1)&lt;ROUND(SUM(Tabel_B!CK13),1),"Supply &lt; Use",""))</f>
        <v/>
      </c>
    </row>
    <row r="14" spans="1:90" s="23" customFormat="1" ht="26.25" customHeight="1" x14ac:dyDescent="0.25">
      <c r="A14" s="278" t="s">
        <v>33</v>
      </c>
      <c r="B14" s="210" t="s">
        <v>175</v>
      </c>
      <c r="C14" s="24">
        <v>24512.025234169359</v>
      </c>
      <c r="D14" s="25">
        <v>0</v>
      </c>
      <c r="E14" s="26">
        <v>0</v>
      </c>
      <c r="F14" s="26">
        <v>0</v>
      </c>
      <c r="G14" s="26">
        <v>0</v>
      </c>
      <c r="H14" s="25">
        <v>0</v>
      </c>
      <c r="I14" s="25">
        <v>24512.025234169359</v>
      </c>
      <c r="J14" s="26">
        <v>0</v>
      </c>
      <c r="K14" s="26">
        <v>0</v>
      </c>
      <c r="L14" s="26">
        <v>0</v>
      </c>
      <c r="M14" s="26">
        <v>0</v>
      </c>
      <c r="N14" s="26">
        <v>0</v>
      </c>
      <c r="O14" s="26">
        <v>4175.2690000000002</v>
      </c>
      <c r="P14" s="26">
        <v>0</v>
      </c>
      <c r="Q14" s="26">
        <v>0</v>
      </c>
      <c r="R14" s="26">
        <v>0</v>
      </c>
      <c r="S14" s="26">
        <v>0</v>
      </c>
      <c r="T14" s="26">
        <v>20336.756234169359</v>
      </c>
      <c r="U14" s="26">
        <v>0</v>
      </c>
      <c r="V14" s="26">
        <v>0</v>
      </c>
      <c r="W14" s="26">
        <v>0</v>
      </c>
      <c r="X14" s="26">
        <v>0</v>
      </c>
      <c r="Y14" s="26">
        <v>0</v>
      </c>
      <c r="Z14" s="26">
        <v>0</v>
      </c>
      <c r="AA14" s="26">
        <v>0</v>
      </c>
      <c r="AB14" s="26">
        <v>0</v>
      </c>
      <c r="AC14" s="25">
        <v>0</v>
      </c>
      <c r="AD14" s="25">
        <v>0</v>
      </c>
      <c r="AE14" s="26">
        <v>0</v>
      </c>
      <c r="AF14" s="26">
        <v>0</v>
      </c>
      <c r="AG14" s="25">
        <v>0</v>
      </c>
      <c r="AH14" s="25">
        <v>0</v>
      </c>
      <c r="AI14" s="26">
        <v>0</v>
      </c>
      <c r="AJ14" s="26">
        <v>0</v>
      </c>
      <c r="AK14" s="26">
        <v>0</v>
      </c>
      <c r="AL14" s="25">
        <v>0</v>
      </c>
      <c r="AM14" s="26">
        <v>0</v>
      </c>
      <c r="AN14" s="26">
        <v>0</v>
      </c>
      <c r="AO14" s="26">
        <v>0</v>
      </c>
      <c r="AP14" s="26">
        <v>0</v>
      </c>
      <c r="AQ14" s="26">
        <v>0</v>
      </c>
      <c r="AR14" s="25">
        <v>0</v>
      </c>
      <c r="AS14" s="25">
        <v>0</v>
      </c>
      <c r="AT14" s="26">
        <v>0</v>
      </c>
      <c r="AU14" s="26">
        <v>0</v>
      </c>
      <c r="AV14" s="26">
        <v>0</v>
      </c>
      <c r="AW14" s="26">
        <v>0</v>
      </c>
      <c r="AX14" s="25">
        <v>0</v>
      </c>
      <c r="AY14" s="26">
        <v>0</v>
      </c>
      <c r="AZ14" s="26">
        <v>0</v>
      </c>
      <c r="BA14" s="26">
        <v>0</v>
      </c>
      <c r="BB14" s="25">
        <v>0</v>
      </c>
      <c r="BC14" s="26">
        <v>0</v>
      </c>
      <c r="BD14" s="25">
        <v>0</v>
      </c>
      <c r="BE14" s="26">
        <v>0</v>
      </c>
      <c r="BF14" s="26">
        <v>0</v>
      </c>
      <c r="BG14" s="26">
        <v>0</v>
      </c>
      <c r="BH14" s="26">
        <v>0</v>
      </c>
      <c r="BI14" s="26">
        <v>0</v>
      </c>
      <c r="BJ14" s="25">
        <v>0</v>
      </c>
      <c r="BK14" s="26">
        <v>0</v>
      </c>
      <c r="BL14" s="26">
        <v>0</v>
      </c>
      <c r="BM14" s="26">
        <v>0</v>
      </c>
      <c r="BN14" s="26">
        <v>0</v>
      </c>
      <c r="BO14" s="25">
        <v>0</v>
      </c>
      <c r="BP14" s="25">
        <v>0</v>
      </c>
      <c r="BQ14" s="25">
        <v>0</v>
      </c>
      <c r="BR14" s="26">
        <v>0</v>
      </c>
      <c r="BS14" s="26">
        <v>0</v>
      </c>
      <c r="BT14" s="25">
        <v>0</v>
      </c>
      <c r="BU14" s="26">
        <v>0</v>
      </c>
      <c r="BV14" s="26">
        <v>0</v>
      </c>
      <c r="BW14" s="25">
        <v>0</v>
      </c>
      <c r="BX14" s="26">
        <v>0</v>
      </c>
      <c r="BY14" s="26">
        <v>0</v>
      </c>
      <c r="BZ14" s="26">
        <v>0</v>
      </c>
      <c r="CA14" s="25">
        <v>0</v>
      </c>
      <c r="CB14" s="25">
        <v>0</v>
      </c>
      <c r="CC14" s="11"/>
      <c r="CD14" s="13"/>
      <c r="CE14" s="13"/>
      <c r="CF14" s="13"/>
      <c r="CG14" s="12"/>
      <c r="CH14" s="12"/>
      <c r="CI14" s="17">
        <v>0</v>
      </c>
      <c r="CJ14" s="12"/>
      <c r="CK14" s="15">
        <v>24512.025234169359</v>
      </c>
      <c r="CL14" s="9" t="str">
        <f>IF(ROUND(SUM(CK14),1)&gt;ROUND(SUM(Tabel_B!CK14),1),"Supply &gt; Use",IF(ROUND(SUM(CK14),1)&lt;ROUND(SUM(Tabel_B!CK14),1),"Supply &lt; Use",""))</f>
        <v/>
      </c>
    </row>
    <row r="15" spans="1:90" s="23" customFormat="1" ht="26.25" customHeight="1" x14ac:dyDescent="0.25">
      <c r="A15" s="278" t="s">
        <v>34</v>
      </c>
      <c r="B15" s="210" t="s">
        <v>176</v>
      </c>
      <c r="C15" s="24">
        <v>46435.881379479964</v>
      </c>
      <c r="D15" s="25">
        <v>0</v>
      </c>
      <c r="E15" s="26">
        <v>0</v>
      </c>
      <c r="F15" s="26">
        <v>0</v>
      </c>
      <c r="G15" s="26">
        <v>0</v>
      </c>
      <c r="H15" s="25">
        <v>0</v>
      </c>
      <c r="I15" s="25">
        <v>46435.881379479964</v>
      </c>
      <c r="J15" s="26">
        <v>0</v>
      </c>
      <c r="K15" s="26">
        <v>0</v>
      </c>
      <c r="L15" s="26">
        <v>0</v>
      </c>
      <c r="M15" s="26">
        <v>0</v>
      </c>
      <c r="N15" s="26">
        <v>0</v>
      </c>
      <c r="O15" s="26">
        <v>13983.395700000001</v>
      </c>
      <c r="P15" s="26">
        <v>0</v>
      </c>
      <c r="Q15" s="26">
        <v>0</v>
      </c>
      <c r="R15" s="26">
        <v>0</v>
      </c>
      <c r="S15" s="26">
        <v>0</v>
      </c>
      <c r="T15" s="26">
        <v>32452.485679479963</v>
      </c>
      <c r="U15" s="26">
        <v>0</v>
      </c>
      <c r="V15" s="26">
        <v>0</v>
      </c>
      <c r="W15" s="26">
        <v>0</v>
      </c>
      <c r="X15" s="26">
        <v>0</v>
      </c>
      <c r="Y15" s="26">
        <v>0</v>
      </c>
      <c r="Z15" s="26">
        <v>0</v>
      </c>
      <c r="AA15" s="26">
        <v>0</v>
      </c>
      <c r="AB15" s="26">
        <v>0</v>
      </c>
      <c r="AC15" s="25">
        <v>0</v>
      </c>
      <c r="AD15" s="25">
        <v>0</v>
      </c>
      <c r="AE15" s="26">
        <v>0</v>
      </c>
      <c r="AF15" s="26">
        <v>0</v>
      </c>
      <c r="AG15" s="25">
        <v>0</v>
      </c>
      <c r="AH15" s="25">
        <v>0</v>
      </c>
      <c r="AI15" s="26">
        <v>0</v>
      </c>
      <c r="AJ15" s="26">
        <v>0</v>
      </c>
      <c r="AK15" s="26">
        <v>0</v>
      </c>
      <c r="AL15" s="25">
        <v>0</v>
      </c>
      <c r="AM15" s="26">
        <v>0</v>
      </c>
      <c r="AN15" s="26">
        <v>0</v>
      </c>
      <c r="AO15" s="26">
        <v>0</v>
      </c>
      <c r="AP15" s="26">
        <v>0</v>
      </c>
      <c r="AQ15" s="26">
        <v>0</v>
      </c>
      <c r="AR15" s="25">
        <v>0</v>
      </c>
      <c r="AS15" s="25">
        <v>0</v>
      </c>
      <c r="AT15" s="26">
        <v>0</v>
      </c>
      <c r="AU15" s="26">
        <v>0</v>
      </c>
      <c r="AV15" s="26">
        <v>0</v>
      </c>
      <c r="AW15" s="26">
        <v>0</v>
      </c>
      <c r="AX15" s="25">
        <v>0</v>
      </c>
      <c r="AY15" s="26">
        <v>0</v>
      </c>
      <c r="AZ15" s="26">
        <v>0</v>
      </c>
      <c r="BA15" s="26">
        <v>0</v>
      </c>
      <c r="BB15" s="25">
        <v>0</v>
      </c>
      <c r="BC15" s="26">
        <v>0</v>
      </c>
      <c r="BD15" s="25">
        <v>0</v>
      </c>
      <c r="BE15" s="26">
        <v>0</v>
      </c>
      <c r="BF15" s="26">
        <v>0</v>
      </c>
      <c r="BG15" s="26">
        <v>0</v>
      </c>
      <c r="BH15" s="26">
        <v>0</v>
      </c>
      <c r="BI15" s="26">
        <v>0</v>
      </c>
      <c r="BJ15" s="25">
        <v>0</v>
      </c>
      <c r="BK15" s="26">
        <v>0</v>
      </c>
      <c r="BL15" s="26">
        <v>0</v>
      </c>
      <c r="BM15" s="26">
        <v>0</v>
      </c>
      <c r="BN15" s="26">
        <v>0</v>
      </c>
      <c r="BO15" s="25">
        <v>0</v>
      </c>
      <c r="BP15" s="25">
        <v>0</v>
      </c>
      <c r="BQ15" s="25">
        <v>0</v>
      </c>
      <c r="BR15" s="26">
        <v>0</v>
      </c>
      <c r="BS15" s="26">
        <v>0</v>
      </c>
      <c r="BT15" s="25">
        <v>0</v>
      </c>
      <c r="BU15" s="26">
        <v>0</v>
      </c>
      <c r="BV15" s="26">
        <v>0</v>
      </c>
      <c r="BW15" s="25">
        <v>0</v>
      </c>
      <c r="BX15" s="26">
        <v>0</v>
      </c>
      <c r="BY15" s="26">
        <v>0</v>
      </c>
      <c r="BZ15" s="26">
        <v>0</v>
      </c>
      <c r="CA15" s="25">
        <v>0</v>
      </c>
      <c r="CB15" s="25">
        <v>0</v>
      </c>
      <c r="CC15" s="11"/>
      <c r="CD15" s="13"/>
      <c r="CE15" s="13"/>
      <c r="CF15" s="13"/>
      <c r="CG15" s="12"/>
      <c r="CH15" s="12"/>
      <c r="CI15" s="17">
        <v>13980.16</v>
      </c>
      <c r="CJ15" s="12"/>
      <c r="CK15" s="15">
        <v>60416.041379479968</v>
      </c>
      <c r="CL15" s="9" t="str">
        <f>IF(ROUND(SUM(CK15),1)&gt;ROUND(SUM(Tabel_B!CK15),1),"Supply &gt; Use",IF(ROUND(SUM(CK15),1)&lt;ROUND(SUM(Tabel_B!CK15),1),"Supply &lt; Use",""))</f>
        <v/>
      </c>
    </row>
    <row r="16" spans="1:90" s="23" customFormat="1" ht="26.25" customHeight="1" x14ac:dyDescent="0.25">
      <c r="A16" s="278" t="s">
        <v>35</v>
      </c>
      <c r="B16" s="210" t="s">
        <v>177</v>
      </c>
      <c r="C16" s="24">
        <v>0</v>
      </c>
      <c r="D16" s="25">
        <v>0</v>
      </c>
      <c r="E16" s="26">
        <v>0</v>
      </c>
      <c r="F16" s="26">
        <v>0</v>
      </c>
      <c r="G16" s="26">
        <v>0</v>
      </c>
      <c r="H16" s="25">
        <v>0</v>
      </c>
      <c r="I16" s="25">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5">
        <v>0</v>
      </c>
      <c r="AD16" s="25">
        <v>0</v>
      </c>
      <c r="AE16" s="26">
        <v>0</v>
      </c>
      <c r="AF16" s="26">
        <v>0</v>
      </c>
      <c r="AG16" s="25">
        <v>0</v>
      </c>
      <c r="AH16" s="25">
        <v>0</v>
      </c>
      <c r="AI16" s="26">
        <v>0</v>
      </c>
      <c r="AJ16" s="26">
        <v>0</v>
      </c>
      <c r="AK16" s="26">
        <v>0</v>
      </c>
      <c r="AL16" s="25">
        <v>0</v>
      </c>
      <c r="AM16" s="26">
        <v>0</v>
      </c>
      <c r="AN16" s="26">
        <v>0</v>
      </c>
      <c r="AO16" s="26">
        <v>0</v>
      </c>
      <c r="AP16" s="26">
        <v>0</v>
      </c>
      <c r="AQ16" s="26">
        <v>0</v>
      </c>
      <c r="AR16" s="25">
        <v>0</v>
      </c>
      <c r="AS16" s="25">
        <v>0</v>
      </c>
      <c r="AT16" s="26">
        <v>0</v>
      </c>
      <c r="AU16" s="26">
        <v>0</v>
      </c>
      <c r="AV16" s="26">
        <v>0</v>
      </c>
      <c r="AW16" s="26">
        <v>0</v>
      </c>
      <c r="AX16" s="25">
        <v>0</v>
      </c>
      <c r="AY16" s="26">
        <v>0</v>
      </c>
      <c r="AZ16" s="26">
        <v>0</v>
      </c>
      <c r="BA16" s="26">
        <v>0</v>
      </c>
      <c r="BB16" s="25">
        <v>0</v>
      </c>
      <c r="BC16" s="26">
        <v>0</v>
      </c>
      <c r="BD16" s="25">
        <v>0</v>
      </c>
      <c r="BE16" s="26">
        <v>0</v>
      </c>
      <c r="BF16" s="26">
        <v>0</v>
      </c>
      <c r="BG16" s="26">
        <v>0</v>
      </c>
      <c r="BH16" s="26">
        <v>0</v>
      </c>
      <c r="BI16" s="26">
        <v>0</v>
      </c>
      <c r="BJ16" s="25">
        <v>0</v>
      </c>
      <c r="BK16" s="26">
        <v>0</v>
      </c>
      <c r="BL16" s="26">
        <v>0</v>
      </c>
      <c r="BM16" s="26">
        <v>0</v>
      </c>
      <c r="BN16" s="26">
        <v>0</v>
      </c>
      <c r="BO16" s="25">
        <v>0</v>
      </c>
      <c r="BP16" s="25">
        <v>0</v>
      </c>
      <c r="BQ16" s="25">
        <v>0</v>
      </c>
      <c r="BR16" s="26">
        <v>0</v>
      </c>
      <c r="BS16" s="26">
        <v>0</v>
      </c>
      <c r="BT16" s="25">
        <v>0</v>
      </c>
      <c r="BU16" s="26">
        <v>0</v>
      </c>
      <c r="BV16" s="26">
        <v>0</v>
      </c>
      <c r="BW16" s="25">
        <v>0</v>
      </c>
      <c r="BX16" s="26">
        <v>0</v>
      </c>
      <c r="BY16" s="26">
        <v>0</v>
      </c>
      <c r="BZ16" s="26">
        <v>0</v>
      </c>
      <c r="CA16" s="25">
        <v>0</v>
      </c>
      <c r="CB16" s="25">
        <v>0</v>
      </c>
      <c r="CC16" s="11"/>
      <c r="CD16" s="13"/>
      <c r="CE16" s="13"/>
      <c r="CF16" s="13"/>
      <c r="CG16" s="12"/>
      <c r="CH16" s="12"/>
      <c r="CI16" s="17">
        <v>1318635.2575313</v>
      </c>
      <c r="CJ16" s="12"/>
      <c r="CK16" s="15">
        <v>1318635.2575313</v>
      </c>
      <c r="CL16" s="9" t="str">
        <f>IF(ROUND(SUM(CK16),1)&gt;ROUND(SUM(Tabel_B!CK16),1),"Supply &gt; Use",IF(ROUND(SUM(CK16),1)&lt;ROUND(SUM(Tabel_B!CK16),1),"Supply &lt; Use",""))</f>
        <v/>
      </c>
    </row>
    <row r="17" spans="1:90" s="23" customFormat="1" ht="26.25" customHeight="1" x14ac:dyDescent="0.25">
      <c r="A17" s="278" t="s">
        <v>36</v>
      </c>
      <c r="B17" s="210" t="s">
        <v>178</v>
      </c>
      <c r="C17" s="24">
        <v>0</v>
      </c>
      <c r="D17" s="25">
        <v>0</v>
      </c>
      <c r="E17" s="26">
        <v>0</v>
      </c>
      <c r="F17" s="26">
        <v>0</v>
      </c>
      <c r="G17" s="26">
        <v>0</v>
      </c>
      <c r="H17" s="25">
        <v>0</v>
      </c>
      <c r="I17" s="25">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5">
        <v>0</v>
      </c>
      <c r="AD17" s="25">
        <v>0</v>
      </c>
      <c r="AE17" s="26">
        <v>0</v>
      </c>
      <c r="AF17" s="26">
        <v>0</v>
      </c>
      <c r="AG17" s="25">
        <v>0</v>
      </c>
      <c r="AH17" s="25">
        <v>0</v>
      </c>
      <c r="AI17" s="26">
        <v>0</v>
      </c>
      <c r="AJ17" s="26">
        <v>0</v>
      </c>
      <c r="AK17" s="26">
        <v>0</v>
      </c>
      <c r="AL17" s="25">
        <v>0</v>
      </c>
      <c r="AM17" s="26">
        <v>0</v>
      </c>
      <c r="AN17" s="26">
        <v>0</v>
      </c>
      <c r="AO17" s="26">
        <v>0</v>
      </c>
      <c r="AP17" s="26">
        <v>0</v>
      </c>
      <c r="AQ17" s="26">
        <v>0</v>
      </c>
      <c r="AR17" s="25">
        <v>0</v>
      </c>
      <c r="AS17" s="25">
        <v>0</v>
      </c>
      <c r="AT17" s="26">
        <v>0</v>
      </c>
      <c r="AU17" s="26">
        <v>0</v>
      </c>
      <c r="AV17" s="26">
        <v>0</v>
      </c>
      <c r="AW17" s="26">
        <v>0</v>
      </c>
      <c r="AX17" s="25">
        <v>0</v>
      </c>
      <c r="AY17" s="26">
        <v>0</v>
      </c>
      <c r="AZ17" s="26">
        <v>0</v>
      </c>
      <c r="BA17" s="26">
        <v>0</v>
      </c>
      <c r="BB17" s="25">
        <v>0</v>
      </c>
      <c r="BC17" s="26">
        <v>0</v>
      </c>
      <c r="BD17" s="25">
        <v>0</v>
      </c>
      <c r="BE17" s="26">
        <v>0</v>
      </c>
      <c r="BF17" s="26">
        <v>0</v>
      </c>
      <c r="BG17" s="26">
        <v>0</v>
      </c>
      <c r="BH17" s="26">
        <v>0</v>
      </c>
      <c r="BI17" s="26">
        <v>0</v>
      </c>
      <c r="BJ17" s="25">
        <v>0</v>
      </c>
      <c r="BK17" s="26">
        <v>0</v>
      </c>
      <c r="BL17" s="26">
        <v>0</v>
      </c>
      <c r="BM17" s="26">
        <v>0</v>
      </c>
      <c r="BN17" s="26">
        <v>0</v>
      </c>
      <c r="BO17" s="25">
        <v>0</v>
      </c>
      <c r="BP17" s="25">
        <v>0</v>
      </c>
      <c r="BQ17" s="25">
        <v>0</v>
      </c>
      <c r="BR17" s="26">
        <v>0</v>
      </c>
      <c r="BS17" s="26">
        <v>0</v>
      </c>
      <c r="BT17" s="25">
        <v>0</v>
      </c>
      <c r="BU17" s="26">
        <v>0</v>
      </c>
      <c r="BV17" s="26">
        <v>0</v>
      </c>
      <c r="BW17" s="25">
        <v>0</v>
      </c>
      <c r="BX17" s="26">
        <v>0</v>
      </c>
      <c r="BY17" s="26">
        <v>0</v>
      </c>
      <c r="BZ17" s="26">
        <v>0</v>
      </c>
      <c r="CA17" s="25">
        <v>0</v>
      </c>
      <c r="CB17" s="25">
        <v>0</v>
      </c>
      <c r="CC17" s="11"/>
      <c r="CD17" s="13"/>
      <c r="CE17" s="13"/>
      <c r="CF17" s="13"/>
      <c r="CG17" s="12"/>
      <c r="CH17" s="12"/>
      <c r="CI17" s="17">
        <v>753223.9</v>
      </c>
      <c r="CJ17" s="12"/>
      <c r="CK17" s="15">
        <v>753223.9</v>
      </c>
      <c r="CL17" s="9" t="str">
        <f>IF(ROUND(SUM(CK17),1)&gt;ROUND(SUM(Tabel_B!CK17),1),"Supply &gt; Use",IF(ROUND(SUM(CK17),1)&lt;ROUND(SUM(Tabel_B!CK17),1),"Supply &lt; Use",""))</f>
        <v/>
      </c>
    </row>
    <row r="18" spans="1:90" s="23" customFormat="1" ht="26.25" customHeight="1" x14ac:dyDescent="0.25">
      <c r="A18" s="278" t="s">
        <v>37</v>
      </c>
      <c r="B18" s="210" t="s">
        <v>179</v>
      </c>
      <c r="C18" s="24">
        <v>201788.223</v>
      </c>
      <c r="D18" s="25">
        <v>0</v>
      </c>
      <c r="E18" s="26">
        <v>0</v>
      </c>
      <c r="F18" s="26">
        <v>0</v>
      </c>
      <c r="G18" s="26">
        <v>0</v>
      </c>
      <c r="H18" s="25">
        <v>0</v>
      </c>
      <c r="I18" s="25">
        <v>201788.223</v>
      </c>
      <c r="J18" s="26">
        <v>0</v>
      </c>
      <c r="K18" s="26">
        <v>0</v>
      </c>
      <c r="L18" s="26">
        <v>0</v>
      </c>
      <c r="M18" s="26">
        <v>0</v>
      </c>
      <c r="N18" s="26">
        <v>0</v>
      </c>
      <c r="O18" s="26">
        <v>201788.223</v>
      </c>
      <c r="P18" s="26">
        <v>0</v>
      </c>
      <c r="Q18" s="26">
        <v>0</v>
      </c>
      <c r="R18" s="26">
        <v>0</v>
      </c>
      <c r="S18" s="26">
        <v>0</v>
      </c>
      <c r="T18" s="26">
        <v>0</v>
      </c>
      <c r="U18" s="26">
        <v>0</v>
      </c>
      <c r="V18" s="26">
        <v>0</v>
      </c>
      <c r="W18" s="26">
        <v>0</v>
      </c>
      <c r="X18" s="26">
        <v>0</v>
      </c>
      <c r="Y18" s="26">
        <v>0</v>
      </c>
      <c r="Z18" s="26">
        <v>0</v>
      </c>
      <c r="AA18" s="26">
        <v>0</v>
      </c>
      <c r="AB18" s="26">
        <v>0</v>
      </c>
      <c r="AC18" s="25">
        <v>0</v>
      </c>
      <c r="AD18" s="25">
        <v>0</v>
      </c>
      <c r="AE18" s="26">
        <v>0</v>
      </c>
      <c r="AF18" s="26">
        <v>0</v>
      </c>
      <c r="AG18" s="25">
        <v>0</v>
      </c>
      <c r="AH18" s="25">
        <v>0</v>
      </c>
      <c r="AI18" s="26">
        <v>0</v>
      </c>
      <c r="AJ18" s="26">
        <v>0</v>
      </c>
      <c r="AK18" s="26">
        <v>0</v>
      </c>
      <c r="AL18" s="25">
        <v>0</v>
      </c>
      <c r="AM18" s="26">
        <v>0</v>
      </c>
      <c r="AN18" s="26">
        <v>0</v>
      </c>
      <c r="AO18" s="26">
        <v>0</v>
      </c>
      <c r="AP18" s="26">
        <v>0</v>
      </c>
      <c r="AQ18" s="26">
        <v>0</v>
      </c>
      <c r="AR18" s="25">
        <v>0</v>
      </c>
      <c r="AS18" s="25">
        <v>0</v>
      </c>
      <c r="AT18" s="26">
        <v>0</v>
      </c>
      <c r="AU18" s="26">
        <v>0</v>
      </c>
      <c r="AV18" s="26">
        <v>0</v>
      </c>
      <c r="AW18" s="26">
        <v>0</v>
      </c>
      <c r="AX18" s="25">
        <v>0</v>
      </c>
      <c r="AY18" s="26">
        <v>0</v>
      </c>
      <c r="AZ18" s="26">
        <v>0</v>
      </c>
      <c r="BA18" s="26">
        <v>0</v>
      </c>
      <c r="BB18" s="25">
        <v>0</v>
      </c>
      <c r="BC18" s="26">
        <v>0</v>
      </c>
      <c r="BD18" s="25">
        <v>0</v>
      </c>
      <c r="BE18" s="26">
        <v>0</v>
      </c>
      <c r="BF18" s="26">
        <v>0</v>
      </c>
      <c r="BG18" s="26">
        <v>0</v>
      </c>
      <c r="BH18" s="26">
        <v>0</v>
      </c>
      <c r="BI18" s="26">
        <v>0</v>
      </c>
      <c r="BJ18" s="25">
        <v>0</v>
      </c>
      <c r="BK18" s="26">
        <v>0</v>
      </c>
      <c r="BL18" s="26">
        <v>0</v>
      </c>
      <c r="BM18" s="26">
        <v>0</v>
      </c>
      <c r="BN18" s="26">
        <v>0</v>
      </c>
      <c r="BO18" s="25">
        <v>0</v>
      </c>
      <c r="BP18" s="25">
        <v>0</v>
      </c>
      <c r="BQ18" s="25">
        <v>0</v>
      </c>
      <c r="BR18" s="26">
        <v>0</v>
      </c>
      <c r="BS18" s="26">
        <v>0</v>
      </c>
      <c r="BT18" s="25">
        <v>0</v>
      </c>
      <c r="BU18" s="26">
        <v>0</v>
      </c>
      <c r="BV18" s="26">
        <v>0</v>
      </c>
      <c r="BW18" s="25">
        <v>0</v>
      </c>
      <c r="BX18" s="26">
        <v>0</v>
      </c>
      <c r="BY18" s="26">
        <v>0</v>
      </c>
      <c r="BZ18" s="26">
        <v>0</v>
      </c>
      <c r="CA18" s="25">
        <v>0</v>
      </c>
      <c r="CB18" s="25">
        <v>0</v>
      </c>
      <c r="CC18" s="11"/>
      <c r="CD18" s="13"/>
      <c r="CE18" s="13"/>
      <c r="CF18" s="13"/>
      <c r="CG18" s="12"/>
      <c r="CH18" s="12"/>
      <c r="CI18" s="17">
        <v>24178</v>
      </c>
      <c r="CJ18" s="12"/>
      <c r="CK18" s="15">
        <v>225966.223</v>
      </c>
      <c r="CL18" s="9" t="str">
        <f>IF(ROUND(SUM(CK18),1)&gt;ROUND(SUM(Tabel_B!CK18),1),"Supply &gt; Use",IF(ROUND(SUM(CK18),1)&lt;ROUND(SUM(Tabel_B!CK18),1),"Supply &lt; Use",""))</f>
        <v/>
      </c>
    </row>
    <row r="19" spans="1:90" s="23" customFormat="1" ht="26.25" customHeight="1" x14ac:dyDescent="0.25">
      <c r="A19" s="278" t="s">
        <v>38</v>
      </c>
      <c r="B19" s="210" t="s">
        <v>180</v>
      </c>
      <c r="C19" s="24">
        <v>82092.864000000001</v>
      </c>
      <c r="D19" s="25">
        <v>0</v>
      </c>
      <c r="E19" s="26">
        <v>0</v>
      </c>
      <c r="F19" s="26">
        <v>0</v>
      </c>
      <c r="G19" s="26">
        <v>0</v>
      </c>
      <c r="H19" s="25">
        <v>0</v>
      </c>
      <c r="I19" s="25">
        <v>82092.864000000001</v>
      </c>
      <c r="J19" s="26">
        <v>0</v>
      </c>
      <c r="K19" s="26">
        <v>0</v>
      </c>
      <c r="L19" s="26">
        <v>0</v>
      </c>
      <c r="M19" s="26">
        <v>0</v>
      </c>
      <c r="N19" s="26">
        <v>0</v>
      </c>
      <c r="O19" s="26">
        <v>82092.864000000001</v>
      </c>
      <c r="P19" s="26">
        <v>0</v>
      </c>
      <c r="Q19" s="26">
        <v>0</v>
      </c>
      <c r="R19" s="26">
        <v>0</v>
      </c>
      <c r="S19" s="26">
        <v>0</v>
      </c>
      <c r="T19" s="26">
        <v>0</v>
      </c>
      <c r="U19" s="26">
        <v>0</v>
      </c>
      <c r="V19" s="26">
        <v>0</v>
      </c>
      <c r="W19" s="26">
        <v>0</v>
      </c>
      <c r="X19" s="26">
        <v>0</v>
      </c>
      <c r="Y19" s="26">
        <v>0</v>
      </c>
      <c r="Z19" s="26">
        <v>0</v>
      </c>
      <c r="AA19" s="26">
        <v>0</v>
      </c>
      <c r="AB19" s="26">
        <v>0</v>
      </c>
      <c r="AC19" s="25">
        <v>0</v>
      </c>
      <c r="AD19" s="25">
        <v>0</v>
      </c>
      <c r="AE19" s="26">
        <v>0</v>
      </c>
      <c r="AF19" s="26">
        <v>0</v>
      </c>
      <c r="AG19" s="25">
        <v>0</v>
      </c>
      <c r="AH19" s="25">
        <v>0</v>
      </c>
      <c r="AI19" s="26">
        <v>0</v>
      </c>
      <c r="AJ19" s="26">
        <v>0</v>
      </c>
      <c r="AK19" s="26">
        <v>0</v>
      </c>
      <c r="AL19" s="25">
        <v>0</v>
      </c>
      <c r="AM19" s="26">
        <v>0</v>
      </c>
      <c r="AN19" s="26">
        <v>0</v>
      </c>
      <c r="AO19" s="26">
        <v>0</v>
      </c>
      <c r="AP19" s="26">
        <v>0</v>
      </c>
      <c r="AQ19" s="26">
        <v>0</v>
      </c>
      <c r="AR19" s="25">
        <v>0</v>
      </c>
      <c r="AS19" s="25">
        <v>0</v>
      </c>
      <c r="AT19" s="26">
        <v>0</v>
      </c>
      <c r="AU19" s="26">
        <v>0</v>
      </c>
      <c r="AV19" s="26">
        <v>0</v>
      </c>
      <c r="AW19" s="26">
        <v>0</v>
      </c>
      <c r="AX19" s="25">
        <v>0</v>
      </c>
      <c r="AY19" s="26">
        <v>0</v>
      </c>
      <c r="AZ19" s="26">
        <v>0</v>
      </c>
      <c r="BA19" s="26">
        <v>0</v>
      </c>
      <c r="BB19" s="25">
        <v>0</v>
      </c>
      <c r="BC19" s="26">
        <v>0</v>
      </c>
      <c r="BD19" s="25">
        <v>0</v>
      </c>
      <c r="BE19" s="26">
        <v>0</v>
      </c>
      <c r="BF19" s="26">
        <v>0</v>
      </c>
      <c r="BG19" s="26">
        <v>0</v>
      </c>
      <c r="BH19" s="26">
        <v>0</v>
      </c>
      <c r="BI19" s="26">
        <v>0</v>
      </c>
      <c r="BJ19" s="25">
        <v>0</v>
      </c>
      <c r="BK19" s="26">
        <v>0</v>
      </c>
      <c r="BL19" s="26">
        <v>0</v>
      </c>
      <c r="BM19" s="26">
        <v>0</v>
      </c>
      <c r="BN19" s="26">
        <v>0</v>
      </c>
      <c r="BO19" s="25">
        <v>0</v>
      </c>
      <c r="BP19" s="25">
        <v>0</v>
      </c>
      <c r="BQ19" s="25">
        <v>0</v>
      </c>
      <c r="BR19" s="26">
        <v>0</v>
      </c>
      <c r="BS19" s="26">
        <v>0</v>
      </c>
      <c r="BT19" s="25">
        <v>0</v>
      </c>
      <c r="BU19" s="26">
        <v>0</v>
      </c>
      <c r="BV19" s="26">
        <v>0</v>
      </c>
      <c r="BW19" s="25">
        <v>0</v>
      </c>
      <c r="BX19" s="26">
        <v>0</v>
      </c>
      <c r="BY19" s="26">
        <v>0</v>
      </c>
      <c r="BZ19" s="26">
        <v>0</v>
      </c>
      <c r="CA19" s="25">
        <v>0</v>
      </c>
      <c r="CB19" s="25">
        <v>0</v>
      </c>
      <c r="CC19" s="11"/>
      <c r="CD19" s="13"/>
      <c r="CE19" s="13"/>
      <c r="CF19" s="13"/>
      <c r="CG19" s="12"/>
      <c r="CH19" s="12"/>
      <c r="CI19" s="17">
        <v>48934</v>
      </c>
      <c r="CJ19" s="12"/>
      <c r="CK19" s="15">
        <v>131026.864</v>
      </c>
      <c r="CL19" s="9" t="str">
        <f>IF(ROUND(SUM(CK19),1)&gt;ROUND(SUM(Tabel_B!CK19),1),"Supply &gt; Use",IF(ROUND(SUM(CK19),1)&lt;ROUND(SUM(Tabel_B!CK19),1),"Supply &lt; Use",""))</f>
        <v/>
      </c>
    </row>
    <row r="20" spans="1:90" s="23" customFormat="1" ht="26.25" customHeight="1" x14ac:dyDescent="0.25">
      <c r="A20" s="278" t="s">
        <v>39</v>
      </c>
      <c r="B20" s="210" t="s">
        <v>181</v>
      </c>
      <c r="C20" s="24">
        <v>77572</v>
      </c>
      <c r="D20" s="25">
        <v>0</v>
      </c>
      <c r="E20" s="26">
        <v>0</v>
      </c>
      <c r="F20" s="26">
        <v>0</v>
      </c>
      <c r="G20" s="26">
        <v>0</v>
      </c>
      <c r="H20" s="25">
        <v>0</v>
      </c>
      <c r="I20" s="25">
        <v>77572</v>
      </c>
      <c r="J20" s="26">
        <v>0</v>
      </c>
      <c r="K20" s="26">
        <v>0</v>
      </c>
      <c r="L20" s="26">
        <v>0</v>
      </c>
      <c r="M20" s="26">
        <v>0</v>
      </c>
      <c r="N20" s="26">
        <v>0</v>
      </c>
      <c r="O20" s="26">
        <v>77572</v>
      </c>
      <c r="P20" s="26">
        <v>0</v>
      </c>
      <c r="Q20" s="26">
        <v>0</v>
      </c>
      <c r="R20" s="26">
        <v>0</v>
      </c>
      <c r="S20" s="26">
        <v>0</v>
      </c>
      <c r="T20" s="26">
        <v>0</v>
      </c>
      <c r="U20" s="26">
        <v>0</v>
      </c>
      <c r="V20" s="26">
        <v>0</v>
      </c>
      <c r="W20" s="26">
        <v>0</v>
      </c>
      <c r="X20" s="26">
        <v>0</v>
      </c>
      <c r="Y20" s="26">
        <v>0</v>
      </c>
      <c r="Z20" s="26">
        <v>0</v>
      </c>
      <c r="AA20" s="26">
        <v>0</v>
      </c>
      <c r="AB20" s="26">
        <v>0</v>
      </c>
      <c r="AC20" s="25">
        <v>0</v>
      </c>
      <c r="AD20" s="25">
        <v>0</v>
      </c>
      <c r="AE20" s="26">
        <v>0</v>
      </c>
      <c r="AF20" s="26">
        <v>0</v>
      </c>
      <c r="AG20" s="25">
        <v>0</v>
      </c>
      <c r="AH20" s="25">
        <v>0</v>
      </c>
      <c r="AI20" s="26">
        <v>0</v>
      </c>
      <c r="AJ20" s="26">
        <v>0</v>
      </c>
      <c r="AK20" s="26">
        <v>0</v>
      </c>
      <c r="AL20" s="25">
        <v>0</v>
      </c>
      <c r="AM20" s="26">
        <v>0</v>
      </c>
      <c r="AN20" s="26">
        <v>0</v>
      </c>
      <c r="AO20" s="26">
        <v>0</v>
      </c>
      <c r="AP20" s="26">
        <v>0</v>
      </c>
      <c r="AQ20" s="26">
        <v>0</v>
      </c>
      <c r="AR20" s="25">
        <v>0</v>
      </c>
      <c r="AS20" s="25">
        <v>0</v>
      </c>
      <c r="AT20" s="26">
        <v>0</v>
      </c>
      <c r="AU20" s="26">
        <v>0</v>
      </c>
      <c r="AV20" s="26">
        <v>0</v>
      </c>
      <c r="AW20" s="26">
        <v>0</v>
      </c>
      <c r="AX20" s="25">
        <v>0</v>
      </c>
      <c r="AY20" s="26">
        <v>0</v>
      </c>
      <c r="AZ20" s="26">
        <v>0</v>
      </c>
      <c r="BA20" s="26">
        <v>0</v>
      </c>
      <c r="BB20" s="25">
        <v>0</v>
      </c>
      <c r="BC20" s="26">
        <v>0</v>
      </c>
      <c r="BD20" s="25">
        <v>0</v>
      </c>
      <c r="BE20" s="26">
        <v>0</v>
      </c>
      <c r="BF20" s="26">
        <v>0</v>
      </c>
      <c r="BG20" s="26">
        <v>0</v>
      </c>
      <c r="BH20" s="26">
        <v>0</v>
      </c>
      <c r="BI20" s="26">
        <v>0</v>
      </c>
      <c r="BJ20" s="25">
        <v>0</v>
      </c>
      <c r="BK20" s="26">
        <v>0</v>
      </c>
      <c r="BL20" s="26">
        <v>0</v>
      </c>
      <c r="BM20" s="26">
        <v>0</v>
      </c>
      <c r="BN20" s="26">
        <v>0</v>
      </c>
      <c r="BO20" s="25">
        <v>0</v>
      </c>
      <c r="BP20" s="25">
        <v>0</v>
      </c>
      <c r="BQ20" s="25">
        <v>0</v>
      </c>
      <c r="BR20" s="26">
        <v>0</v>
      </c>
      <c r="BS20" s="26">
        <v>0</v>
      </c>
      <c r="BT20" s="25">
        <v>0</v>
      </c>
      <c r="BU20" s="26">
        <v>0</v>
      </c>
      <c r="BV20" s="26">
        <v>0</v>
      </c>
      <c r="BW20" s="25">
        <v>0</v>
      </c>
      <c r="BX20" s="26">
        <v>0</v>
      </c>
      <c r="BY20" s="26">
        <v>0</v>
      </c>
      <c r="BZ20" s="26">
        <v>0</v>
      </c>
      <c r="CA20" s="25">
        <v>0</v>
      </c>
      <c r="CB20" s="25">
        <v>0</v>
      </c>
      <c r="CC20" s="11"/>
      <c r="CD20" s="13"/>
      <c r="CE20" s="13"/>
      <c r="CF20" s="13"/>
      <c r="CG20" s="12"/>
      <c r="CH20" s="12"/>
      <c r="CI20" s="17">
        <v>142032</v>
      </c>
      <c r="CJ20" s="12"/>
      <c r="CK20" s="15">
        <v>219604</v>
      </c>
      <c r="CL20" s="9" t="str">
        <f>IF(ROUND(SUM(CK20),1)&gt;ROUND(SUM(Tabel_B!CK20),1),"Supply &gt; Use",IF(ROUND(SUM(CK20),1)&lt;ROUND(SUM(Tabel_B!CK20),1),"Supply &lt; Use",""))</f>
        <v/>
      </c>
    </row>
    <row r="21" spans="1:90" s="23" customFormat="1" ht="26.25" customHeight="1" x14ac:dyDescent="0.25">
      <c r="A21" s="278" t="s">
        <v>40</v>
      </c>
      <c r="B21" s="210" t="s">
        <v>182</v>
      </c>
      <c r="C21" s="24">
        <v>198073.8079162451</v>
      </c>
      <c r="D21" s="25">
        <v>0</v>
      </c>
      <c r="E21" s="26">
        <v>0</v>
      </c>
      <c r="F21" s="26">
        <v>0</v>
      </c>
      <c r="G21" s="26">
        <v>0</v>
      </c>
      <c r="H21" s="25">
        <v>0</v>
      </c>
      <c r="I21" s="25">
        <v>198073.8079162451</v>
      </c>
      <c r="J21" s="26">
        <v>0</v>
      </c>
      <c r="K21" s="26">
        <v>0</v>
      </c>
      <c r="L21" s="26">
        <v>0</v>
      </c>
      <c r="M21" s="26">
        <v>0</v>
      </c>
      <c r="N21" s="26">
        <v>0</v>
      </c>
      <c r="O21" s="26">
        <v>198073.8079162451</v>
      </c>
      <c r="P21" s="26">
        <v>0</v>
      </c>
      <c r="Q21" s="26">
        <v>0</v>
      </c>
      <c r="R21" s="26">
        <v>0</v>
      </c>
      <c r="S21" s="26">
        <v>0</v>
      </c>
      <c r="T21" s="26">
        <v>0</v>
      </c>
      <c r="U21" s="26">
        <v>0</v>
      </c>
      <c r="V21" s="26">
        <v>0</v>
      </c>
      <c r="W21" s="26">
        <v>0</v>
      </c>
      <c r="X21" s="26">
        <v>0</v>
      </c>
      <c r="Y21" s="26">
        <v>0</v>
      </c>
      <c r="Z21" s="26">
        <v>0</v>
      </c>
      <c r="AA21" s="26">
        <v>0</v>
      </c>
      <c r="AB21" s="26">
        <v>0</v>
      </c>
      <c r="AC21" s="25">
        <v>0</v>
      </c>
      <c r="AD21" s="25">
        <v>0</v>
      </c>
      <c r="AE21" s="26">
        <v>0</v>
      </c>
      <c r="AF21" s="26">
        <v>0</v>
      </c>
      <c r="AG21" s="25">
        <v>0</v>
      </c>
      <c r="AH21" s="25">
        <v>0</v>
      </c>
      <c r="AI21" s="26">
        <v>0</v>
      </c>
      <c r="AJ21" s="26">
        <v>0</v>
      </c>
      <c r="AK21" s="26">
        <v>0</v>
      </c>
      <c r="AL21" s="25">
        <v>0</v>
      </c>
      <c r="AM21" s="26">
        <v>0</v>
      </c>
      <c r="AN21" s="26">
        <v>0</v>
      </c>
      <c r="AO21" s="26">
        <v>0</v>
      </c>
      <c r="AP21" s="26">
        <v>0</v>
      </c>
      <c r="AQ21" s="26">
        <v>0</v>
      </c>
      <c r="AR21" s="25">
        <v>0</v>
      </c>
      <c r="AS21" s="25">
        <v>0</v>
      </c>
      <c r="AT21" s="26">
        <v>0</v>
      </c>
      <c r="AU21" s="26">
        <v>0</v>
      </c>
      <c r="AV21" s="26">
        <v>0</v>
      </c>
      <c r="AW21" s="26">
        <v>0</v>
      </c>
      <c r="AX21" s="25">
        <v>0</v>
      </c>
      <c r="AY21" s="26">
        <v>0</v>
      </c>
      <c r="AZ21" s="26">
        <v>0</v>
      </c>
      <c r="BA21" s="26">
        <v>0</v>
      </c>
      <c r="BB21" s="25">
        <v>0</v>
      </c>
      <c r="BC21" s="26">
        <v>0</v>
      </c>
      <c r="BD21" s="25">
        <v>0</v>
      </c>
      <c r="BE21" s="26">
        <v>0</v>
      </c>
      <c r="BF21" s="26">
        <v>0</v>
      </c>
      <c r="BG21" s="26">
        <v>0</v>
      </c>
      <c r="BH21" s="26">
        <v>0</v>
      </c>
      <c r="BI21" s="26">
        <v>0</v>
      </c>
      <c r="BJ21" s="25">
        <v>0</v>
      </c>
      <c r="BK21" s="26">
        <v>0</v>
      </c>
      <c r="BL21" s="26">
        <v>0</v>
      </c>
      <c r="BM21" s="26">
        <v>0</v>
      </c>
      <c r="BN21" s="26">
        <v>0</v>
      </c>
      <c r="BO21" s="25">
        <v>0</v>
      </c>
      <c r="BP21" s="25">
        <v>0</v>
      </c>
      <c r="BQ21" s="25">
        <v>0</v>
      </c>
      <c r="BR21" s="26">
        <v>0</v>
      </c>
      <c r="BS21" s="26">
        <v>0</v>
      </c>
      <c r="BT21" s="25">
        <v>0</v>
      </c>
      <c r="BU21" s="26">
        <v>0</v>
      </c>
      <c r="BV21" s="26">
        <v>0</v>
      </c>
      <c r="BW21" s="25">
        <v>0</v>
      </c>
      <c r="BX21" s="26">
        <v>0</v>
      </c>
      <c r="BY21" s="26">
        <v>0</v>
      </c>
      <c r="BZ21" s="26">
        <v>0</v>
      </c>
      <c r="CA21" s="25">
        <v>0</v>
      </c>
      <c r="CB21" s="25">
        <v>0</v>
      </c>
      <c r="CC21" s="11"/>
      <c r="CD21" s="13"/>
      <c r="CE21" s="13"/>
      <c r="CF21" s="13"/>
      <c r="CG21" s="12"/>
      <c r="CH21" s="12"/>
      <c r="CI21" s="17">
        <v>214493.80179200001</v>
      </c>
      <c r="CJ21" s="12"/>
      <c r="CK21" s="15">
        <v>412567.60970824515</v>
      </c>
      <c r="CL21" s="9" t="str">
        <f>IF(ROUND(SUM(CK21),1)&gt;ROUND(SUM(Tabel_B!CK21),1),"Supply &gt; Use",IF(ROUND(SUM(CK21),1)&lt;ROUND(SUM(Tabel_B!CK21),1),"Supply &lt; Use",""))</f>
        <v/>
      </c>
    </row>
    <row r="22" spans="1:90" s="23" customFormat="1" ht="26.25" customHeight="1" x14ac:dyDescent="0.25">
      <c r="A22" s="278" t="s">
        <v>41</v>
      </c>
      <c r="B22" s="210" t="s">
        <v>183</v>
      </c>
      <c r="C22" s="24">
        <v>324879.04808375484</v>
      </c>
      <c r="D22" s="25">
        <v>0</v>
      </c>
      <c r="E22" s="26">
        <v>0</v>
      </c>
      <c r="F22" s="26">
        <v>0</v>
      </c>
      <c r="G22" s="26">
        <v>0</v>
      </c>
      <c r="H22" s="25">
        <v>0</v>
      </c>
      <c r="I22" s="25">
        <v>324879.04808375484</v>
      </c>
      <c r="J22" s="26">
        <v>0</v>
      </c>
      <c r="K22" s="26">
        <v>0</v>
      </c>
      <c r="L22" s="26">
        <v>0</v>
      </c>
      <c r="M22" s="26">
        <v>0</v>
      </c>
      <c r="N22" s="26">
        <v>0</v>
      </c>
      <c r="O22" s="26">
        <v>324879.04808375484</v>
      </c>
      <c r="P22" s="26">
        <v>0</v>
      </c>
      <c r="Q22" s="26">
        <v>0</v>
      </c>
      <c r="R22" s="26">
        <v>0</v>
      </c>
      <c r="S22" s="26">
        <v>0</v>
      </c>
      <c r="T22" s="26">
        <v>0</v>
      </c>
      <c r="U22" s="26">
        <v>0</v>
      </c>
      <c r="V22" s="26">
        <v>0</v>
      </c>
      <c r="W22" s="26">
        <v>0</v>
      </c>
      <c r="X22" s="26">
        <v>0</v>
      </c>
      <c r="Y22" s="26">
        <v>0</v>
      </c>
      <c r="Z22" s="26">
        <v>0</v>
      </c>
      <c r="AA22" s="26">
        <v>0</v>
      </c>
      <c r="AB22" s="26">
        <v>0</v>
      </c>
      <c r="AC22" s="25">
        <v>0</v>
      </c>
      <c r="AD22" s="25">
        <v>0</v>
      </c>
      <c r="AE22" s="26">
        <v>0</v>
      </c>
      <c r="AF22" s="26">
        <v>0</v>
      </c>
      <c r="AG22" s="25">
        <v>0</v>
      </c>
      <c r="AH22" s="25">
        <v>0</v>
      </c>
      <c r="AI22" s="26">
        <v>0</v>
      </c>
      <c r="AJ22" s="26">
        <v>0</v>
      </c>
      <c r="AK22" s="26">
        <v>0</v>
      </c>
      <c r="AL22" s="25">
        <v>0</v>
      </c>
      <c r="AM22" s="26">
        <v>0</v>
      </c>
      <c r="AN22" s="26">
        <v>0</v>
      </c>
      <c r="AO22" s="26">
        <v>0</v>
      </c>
      <c r="AP22" s="26">
        <v>0</v>
      </c>
      <c r="AQ22" s="26">
        <v>0</v>
      </c>
      <c r="AR22" s="25">
        <v>0</v>
      </c>
      <c r="AS22" s="25">
        <v>0</v>
      </c>
      <c r="AT22" s="26">
        <v>0</v>
      </c>
      <c r="AU22" s="26">
        <v>0</v>
      </c>
      <c r="AV22" s="26">
        <v>0</v>
      </c>
      <c r="AW22" s="26">
        <v>0</v>
      </c>
      <c r="AX22" s="25">
        <v>0</v>
      </c>
      <c r="AY22" s="26">
        <v>0</v>
      </c>
      <c r="AZ22" s="26">
        <v>0</v>
      </c>
      <c r="BA22" s="26">
        <v>0</v>
      </c>
      <c r="BB22" s="25">
        <v>0</v>
      </c>
      <c r="BC22" s="26">
        <v>0</v>
      </c>
      <c r="BD22" s="25">
        <v>0</v>
      </c>
      <c r="BE22" s="26">
        <v>0</v>
      </c>
      <c r="BF22" s="26">
        <v>0</v>
      </c>
      <c r="BG22" s="26">
        <v>0</v>
      </c>
      <c r="BH22" s="26">
        <v>0</v>
      </c>
      <c r="BI22" s="26">
        <v>0</v>
      </c>
      <c r="BJ22" s="25">
        <v>0</v>
      </c>
      <c r="BK22" s="26">
        <v>0</v>
      </c>
      <c r="BL22" s="26">
        <v>0</v>
      </c>
      <c r="BM22" s="26">
        <v>0</v>
      </c>
      <c r="BN22" s="26">
        <v>0</v>
      </c>
      <c r="BO22" s="25">
        <v>0</v>
      </c>
      <c r="BP22" s="25">
        <v>0</v>
      </c>
      <c r="BQ22" s="25">
        <v>0</v>
      </c>
      <c r="BR22" s="26">
        <v>0</v>
      </c>
      <c r="BS22" s="26">
        <v>0</v>
      </c>
      <c r="BT22" s="25">
        <v>0</v>
      </c>
      <c r="BU22" s="26">
        <v>0</v>
      </c>
      <c r="BV22" s="26">
        <v>0</v>
      </c>
      <c r="BW22" s="25">
        <v>0</v>
      </c>
      <c r="BX22" s="26">
        <v>0</v>
      </c>
      <c r="BY22" s="26">
        <v>0</v>
      </c>
      <c r="BZ22" s="26">
        <v>0</v>
      </c>
      <c r="CA22" s="25">
        <v>0</v>
      </c>
      <c r="CB22" s="25">
        <v>0</v>
      </c>
      <c r="CC22" s="11"/>
      <c r="CD22" s="13"/>
      <c r="CE22" s="13"/>
      <c r="CF22" s="13"/>
      <c r="CG22" s="12"/>
      <c r="CH22" s="12"/>
      <c r="CI22" s="17">
        <v>129287</v>
      </c>
      <c r="CJ22" s="12"/>
      <c r="CK22" s="15">
        <v>454166.04808375484</v>
      </c>
      <c r="CL22" s="9" t="str">
        <f>IF(ROUND(SUM(CK22),1)&gt;ROUND(SUM(Tabel_B!CK22),1),"Supply &gt; Use",IF(ROUND(SUM(CK22),1)&lt;ROUND(SUM(Tabel_B!CK22),1),"Supply &lt; Use",""))</f>
        <v/>
      </c>
    </row>
    <row r="23" spans="1:90" s="23" customFormat="1" ht="26.25" customHeight="1" x14ac:dyDescent="0.25">
      <c r="A23" s="278" t="s">
        <v>42</v>
      </c>
      <c r="B23" s="210" t="s">
        <v>184</v>
      </c>
      <c r="C23" s="24">
        <v>204075.704</v>
      </c>
      <c r="D23" s="25">
        <v>0</v>
      </c>
      <c r="E23" s="26">
        <v>0</v>
      </c>
      <c r="F23" s="26">
        <v>0</v>
      </c>
      <c r="G23" s="26">
        <v>0</v>
      </c>
      <c r="H23" s="25">
        <v>0</v>
      </c>
      <c r="I23" s="25">
        <v>204075.704</v>
      </c>
      <c r="J23" s="26">
        <v>0</v>
      </c>
      <c r="K23" s="26">
        <v>0</v>
      </c>
      <c r="L23" s="26">
        <v>0</v>
      </c>
      <c r="M23" s="26">
        <v>0</v>
      </c>
      <c r="N23" s="26">
        <v>0</v>
      </c>
      <c r="O23" s="26">
        <v>204075.704</v>
      </c>
      <c r="P23" s="26">
        <v>0</v>
      </c>
      <c r="Q23" s="26">
        <v>0</v>
      </c>
      <c r="R23" s="26">
        <v>0</v>
      </c>
      <c r="S23" s="26">
        <v>0</v>
      </c>
      <c r="T23" s="26">
        <v>0</v>
      </c>
      <c r="U23" s="26">
        <v>0</v>
      </c>
      <c r="V23" s="26">
        <v>0</v>
      </c>
      <c r="W23" s="26">
        <v>0</v>
      </c>
      <c r="X23" s="26">
        <v>0</v>
      </c>
      <c r="Y23" s="26">
        <v>0</v>
      </c>
      <c r="Z23" s="26">
        <v>0</v>
      </c>
      <c r="AA23" s="26">
        <v>0</v>
      </c>
      <c r="AB23" s="26">
        <v>0</v>
      </c>
      <c r="AC23" s="25">
        <v>0</v>
      </c>
      <c r="AD23" s="25">
        <v>0</v>
      </c>
      <c r="AE23" s="26">
        <v>0</v>
      </c>
      <c r="AF23" s="26">
        <v>0</v>
      </c>
      <c r="AG23" s="25">
        <v>0</v>
      </c>
      <c r="AH23" s="25">
        <v>0</v>
      </c>
      <c r="AI23" s="26">
        <v>0</v>
      </c>
      <c r="AJ23" s="26">
        <v>0</v>
      </c>
      <c r="AK23" s="26">
        <v>0</v>
      </c>
      <c r="AL23" s="25">
        <v>0</v>
      </c>
      <c r="AM23" s="26">
        <v>0</v>
      </c>
      <c r="AN23" s="26">
        <v>0</v>
      </c>
      <c r="AO23" s="26">
        <v>0</v>
      </c>
      <c r="AP23" s="26">
        <v>0</v>
      </c>
      <c r="AQ23" s="26">
        <v>0</v>
      </c>
      <c r="AR23" s="25">
        <v>0</v>
      </c>
      <c r="AS23" s="25">
        <v>0</v>
      </c>
      <c r="AT23" s="26">
        <v>0</v>
      </c>
      <c r="AU23" s="26">
        <v>0</v>
      </c>
      <c r="AV23" s="26">
        <v>0</v>
      </c>
      <c r="AW23" s="26">
        <v>0</v>
      </c>
      <c r="AX23" s="25">
        <v>0</v>
      </c>
      <c r="AY23" s="26">
        <v>0</v>
      </c>
      <c r="AZ23" s="26">
        <v>0</v>
      </c>
      <c r="BA23" s="26">
        <v>0</v>
      </c>
      <c r="BB23" s="25">
        <v>0</v>
      </c>
      <c r="BC23" s="26">
        <v>0</v>
      </c>
      <c r="BD23" s="25">
        <v>0</v>
      </c>
      <c r="BE23" s="26">
        <v>0</v>
      </c>
      <c r="BF23" s="26">
        <v>0</v>
      </c>
      <c r="BG23" s="26">
        <v>0</v>
      </c>
      <c r="BH23" s="26">
        <v>0</v>
      </c>
      <c r="BI23" s="26">
        <v>0</v>
      </c>
      <c r="BJ23" s="25">
        <v>0</v>
      </c>
      <c r="BK23" s="26">
        <v>0</v>
      </c>
      <c r="BL23" s="26">
        <v>0</v>
      </c>
      <c r="BM23" s="26">
        <v>0</v>
      </c>
      <c r="BN23" s="26">
        <v>0</v>
      </c>
      <c r="BO23" s="25">
        <v>0</v>
      </c>
      <c r="BP23" s="25">
        <v>0</v>
      </c>
      <c r="BQ23" s="25">
        <v>0</v>
      </c>
      <c r="BR23" s="26">
        <v>0</v>
      </c>
      <c r="BS23" s="26">
        <v>0</v>
      </c>
      <c r="BT23" s="25">
        <v>0</v>
      </c>
      <c r="BU23" s="26">
        <v>0</v>
      </c>
      <c r="BV23" s="26">
        <v>0</v>
      </c>
      <c r="BW23" s="25">
        <v>0</v>
      </c>
      <c r="BX23" s="26">
        <v>0</v>
      </c>
      <c r="BY23" s="26">
        <v>0</v>
      </c>
      <c r="BZ23" s="26">
        <v>0</v>
      </c>
      <c r="CA23" s="25">
        <v>0</v>
      </c>
      <c r="CB23" s="25">
        <v>0</v>
      </c>
      <c r="CC23" s="11"/>
      <c r="CD23" s="13"/>
      <c r="CE23" s="13"/>
      <c r="CF23" s="13"/>
      <c r="CG23" s="12"/>
      <c r="CH23" s="12"/>
      <c r="CI23" s="17">
        <v>236160</v>
      </c>
      <c r="CJ23" s="12"/>
      <c r="CK23" s="15">
        <v>440235.70400000003</v>
      </c>
      <c r="CL23" s="9" t="str">
        <f>IF(ROUND(SUM(CK23),1)&gt;ROUND(SUM(Tabel_B!CK23),1),"Supply &gt; Use",IF(ROUND(SUM(CK23),1)&lt;ROUND(SUM(Tabel_B!CK23),1),"Supply &lt; Use",""))</f>
        <v/>
      </c>
    </row>
    <row r="24" spans="1:90" s="23" customFormat="1" ht="26.25" customHeight="1" x14ac:dyDescent="0.25">
      <c r="A24" s="278" t="s">
        <v>43</v>
      </c>
      <c r="B24" s="210" t="s">
        <v>185</v>
      </c>
      <c r="C24" s="24">
        <v>59345.407716100002</v>
      </c>
      <c r="D24" s="25">
        <v>0</v>
      </c>
      <c r="E24" s="26">
        <v>0</v>
      </c>
      <c r="F24" s="26">
        <v>0</v>
      </c>
      <c r="G24" s="26">
        <v>0</v>
      </c>
      <c r="H24" s="25">
        <v>0</v>
      </c>
      <c r="I24" s="25">
        <v>59345.407716100002</v>
      </c>
      <c r="J24" s="26">
        <v>0</v>
      </c>
      <c r="K24" s="26">
        <v>0</v>
      </c>
      <c r="L24" s="26">
        <v>0</v>
      </c>
      <c r="M24" s="26">
        <v>0</v>
      </c>
      <c r="N24" s="26">
        <v>0</v>
      </c>
      <c r="O24" s="26">
        <v>59345.407716100002</v>
      </c>
      <c r="P24" s="26">
        <v>0</v>
      </c>
      <c r="Q24" s="26">
        <v>0</v>
      </c>
      <c r="R24" s="26">
        <v>0</v>
      </c>
      <c r="S24" s="26">
        <v>0</v>
      </c>
      <c r="T24" s="26">
        <v>0</v>
      </c>
      <c r="U24" s="26">
        <v>0</v>
      </c>
      <c r="V24" s="26">
        <v>0</v>
      </c>
      <c r="W24" s="26">
        <v>0</v>
      </c>
      <c r="X24" s="26">
        <v>0</v>
      </c>
      <c r="Y24" s="26">
        <v>0</v>
      </c>
      <c r="Z24" s="26">
        <v>0</v>
      </c>
      <c r="AA24" s="26">
        <v>0</v>
      </c>
      <c r="AB24" s="26">
        <v>0</v>
      </c>
      <c r="AC24" s="25">
        <v>0</v>
      </c>
      <c r="AD24" s="25">
        <v>0</v>
      </c>
      <c r="AE24" s="26">
        <v>0</v>
      </c>
      <c r="AF24" s="26">
        <v>0</v>
      </c>
      <c r="AG24" s="25">
        <v>0</v>
      </c>
      <c r="AH24" s="25">
        <v>0</v>
      </c>
      <c r="AI24" s="26">
        <v>0</v>
      </c>
      <c r="AJ24" s="26">
        <v>0</v>
      </c>
      <c r="AK24" s="26">
        <v>0</v>
      </c>
      <c r="AL24" s="25">
        <v>0</v>
      </c>
      <c r="AM24" s="26">
        <v>0</v>
      </c>
      <c r="AN24" s="26">
        <v>0</v>
      </c>
      <c r="AO24" s="26">
        <v>0</v>
      </c>
      <c r="AP24" s="26">
        <v>0</v>
      </c>
      <c r="AQ24" s="26">
        <v>0</v>
      </c>
      <c r="AR24" s="25">
        <v>0</v>
      </c>
      <c r="AS24" s="25">
        <v>0</v>
      </c>
      <c r="AT24" s="26">
        <v>0</v>
      </c>
      <c r="AU24" s="26">
        <v>0</v>
      </c>
      <c r="AV24" s="26">
        <v>0</v>
      </c>
      <c r="AW24" s="26">
        <v>0</v>
      </c>
      <c r="AX24" s="25">
        <v>0</v>
      </c>
      <c r="AY24" s="26">
        <v>0</v>
      </c>
      <c r="AZ24" s="26">
        <v>0</v>
      </c>
      <c r="BA24" s="26">
        <v>0</v>
      </c>
      <c r="BB24" s="25">
        <v>0</v>
      </c>
      <c r="BC24" s="26">
        <v>0</v>
      </c>
      <c r="BD24" s="25">
        <v>0</v>
      </c>
      <c r="BE24" s="26">
        <v>0</v>
      </c>
      <c r="BF24" s="26">
        <v>0</v>
      </c>
      <c r="BG24" s="26">
        <v>0</v>
      </c>
      <c r="BH24" s="26">
        <v>0</v>
      </c>
      <c r="BI24" s="26">
        <v>0</v>
      </c>
      <c r="BJ24" s="25">
        <v>0</v>
      </c>
      <c r="BK24" s="26">
        <v>0</v>
      </c>
      <c r="BL24" s="26">
        <v>0</v>
      </c>
      <c r="BM24" s="26">
        <v>0</v>
      </c>
      <c r="BN24" s="26">
        <v>0</v>
      </c>
      <c r="BO24" s="25">
        <v>0</v>
      </c>
      <c r="BP24" s="25">
        <v>0</v>
      </c>
      <c r="BQ24" s="25">
        <v>0</v>
      </c>
      <c r="BR24" s="26">
        <v>0</v>
      </c>
      <c r="BS24" s="26">
        <v>0</v>
      </c>
      <c r="BT24" s="25">
        <v>0</v>
      </c>
      <c r="BU24" s="26">
        <v>0</v>
      </c>
      <c r="BV24" s="26">
        <v>0</v>
      </c>
      <c r="BW24" s="25">
        <v>0</v>
      </c>
      <c r="BX24" s="26">
        <v>0</v>
      </c>
      <c r="BY24" s="26">
        <v>0</v>
      </c>
      <c r="BZ24" s="26">
        <v>0</v>
      </c>
      <c r="CA24" s="25">
        <v>0</v>
      </c>
      <c r="CB24" s="25">
        <v>0</v>
      </c>
      <c r="CC24" s="11"/>
      <c r="CD24" s="13"/>
      <c r="CE24" s="13"/>
      <c r="CF24" s="13"/>
      <c r="CG24" s="12"/>
      <c r="CH24" s="12"/>
      <c r="CI24" s="17">
        <v>78614</v>
      </c>
      <c r="CJ24" s="12"/>
      <c r="CK24" s="15">
        <v>137959.40771609999</v>
      </c>
      <c r="CL24" s="9" t="str">
        <f>IF(ROUND(SUM(CK24),1)&gt;ROUND(SUM(Tabel_B!CK24),1),"Supply &gt; Use",IF(ROUND(SUM(CK24),1)&lt;ROUND(SUM(Tabel_B!CK24),1),"Supply &lt; Use",""))</f>
        <v/>
      </c>
    </row>
    <row r="25" spans="1:90" s="23" customFormat="1" ht="26.25" customHeight="1" x14ac:dyDescent="0.25">
      <c r="A25" s="278" t="s">
        <v>44</v>
      </c>
      <c r="B25" s="210" t="s">
        <v>186</v>
      </c>
      <c r="C25" s="24">
        <v>307069</v>
      </c>
      <c r="D25" s="25">
        <v>0</v>
      </c>
      <c r="E25" s="26">
        <v>0</v>
      </c>
      <c r="F25" s="26">
        <v>0</v>
      </c>
      <c r="G25" s="26">
        <v>0</v>
      </c>
      <c r="H25" s="25">
        <v>0</v>
      </c>
      <c r="I25" s="25">
        <v>307069</v>
      </c>
      <c r="J25" s="26">
        <v>0</v>
      </c>
      <c r="K25" s="26">
        <v>0</v>
      </c>
      <c r="L25" s="26">
        <v>0</v>
      </c>
      <c r="M25" s="26">
        <v>0</v>
      </c>
      <c r="N25" s="26">
        <v>0</v>
      </c>
      <c r="O25" s="26">
        <v>307069</v>
      </c>
      <c r="P25" s="26">
        <v>0</v>
      </c>
      <c r="Q25" s="26">
        <v>0</v>
      </c>
      <c r="R25" s="26">
        <v>0</v>
      </c>
      <c r="S25" s="26">
        <v>0</v>
      </c>
      <c r="T25" s="26">
        <v>0</v>
      </c>
      <c r="U25" s="26">
        <v>0</v>
      </c>
      <c r="V25" s="26">
        <v>0</v>
      </c>
      <c r="W25" s="26">
        <v>0</v>
      </c>
      <c r="X25" s="26">
        <v>0</v>
      </c>
      <c r="Y25" s="26">
        <v>0</v>
      </c>
      <c r="Z25" s="26">
        <v>0</v>
      </c>
      <c r="AA25" s="26">
        <v>0</v>
      </c>
      <c r="AB25" s="26">
        <v>0</v>
      </c>
      <c r="AC25" s="25">
        <v>0</v>
      </c>
      <c r="AD25" s="25">
        <v>0</v>
      </c>
      <c r="AE25" s="26">
        <v>0</v>
      </c>
      <c r="AF25" s="26">
        <v>0</v>
      </c>
      <c r="AG25" s="25">
        <v>0</v>
      </c>
      <c r="AH25" s="25">
        <v>0</v>
      </c>
      <c r="AI25" s="26">
        <v>0</v>
      </c>
      <c r="AJ25" s="26">
        <v>0</v>
      </c>
      <c r="AK25" s="26">
        <v>0</v>
      </c>
      <c r="AL25" s="25">
        <v>0</v>
      </c>
      <c r="AM25" s="26">
        <v>0</v>
      </c>
      <c r="AN25" s="26">
        <v>0</v>
      </c>
      <c r="AO25" s="26">
        <v>0</v>
      </c>
      <c r="AP25" s="26">
        <v>0</v>
      </c>
      <c r="AQ25" s="26">
        <v>0</v>
      </c>
      <c r="AR25" s="25">
        <v>0</v>
      </c>
      <c r="AS25" s="25">
        <v>0</v>
      </c>
      <c r="AT25" s="26">
        <v>0</v>
      </c>
      <c r="AU25" s="26">
        <v>0</v>
      </c>
      <c r="AV25" s="26">
        <v>0</v>
      </c>
      <c r="AW25" s="26">
        <v>0</v>
      </c>
      <c r="AX25" s="25">
        <v>0</v>
      </c>
      <c r="AY25" s="26">
        <v>0</v>
      </c>
      <c r="AZ25" s="26">
        <v>0</v>
      </c>
      <c r="BA25" s="26">
        <v>0</v>
      </c>
      <c r="BB25" s="25">
        <v>0</v>
      </c>
      <c r="BC25" s="26">
        <v>0</v>
      </c>
      <c r="BD25" s="25">
        <v>0</v>
      </c>
      <c r="BE25" s="26">
        <v>0</v>
      </c>
      <c r="BF25" s="26">
        <v>0</v>
      </c>
      <c r="BG25" s="26">
        <v>0</v>
      </c>
      <c r="BH25" s="26">
        <v>0</v>
      </c>
      <c r="BI25" s="26">
        <v>0</v>
      </c>
      <c r="BJ25" s="25">
        <v>0</v>
      </c>
      <c r="BK25" s="26">
        <v>0</v>
      </c>
      <c r="BL25" s="26">
        <v>0</v>
      </c>
      <c r="BM25" s="26">
        <v>0</v>
      </c>
      <c r="BN25" s="26">
        <v>0</v>
      </c>
      <c r="BO25" s="25">
        <v>0</v>
      </c>
      <c r="BP25" s="25">
        <v>0</v>
      </c>
      <c r="BQ25" s="25">
        <v>0</v>
      </c>
      <c r="BR25" s="26">
        <v>0</v>
      </c>
      <c r="BS25" s="26">
        <v>0</v>
      </c>
      <c r="BT25" s="25">
        <v>0</v>
      </c>
      <c r="BU25" s="26">
        <v>0</v>
      </c>
      <c r="BV25" s="26">
        <v>0</v>
      </c>
      <c r="BW25" s="25">
        <v>0</v>
      </c>
      <c r="BX25" s="26">
        <v>0</v>
      </c>
      <c r="BY25" s="26">
        <v>0</v>
      </c>
      <c r="BZ25" s="26">
        <v>0</v>
      </c>
      <c r="CA25" s="25">
        <v>0</v>
      </c>
      <c r="CB25" s="25">
        <v>0</v>
      </c>
      <c r="CC25" s="11"/>
      <c r="CD25" s="13"/>
      <c r="CE25" s="13"/>
      <c r="CF25" s="13"/>
      <c r="CG25" s="12"/>
      <c r="CH25" s="12"/>
      <c r="CI25" s="17">
        <v>118725.80693200001</v>
      </c>
      <c r="CJ25" s="12"/>
      <c r="CK25" s="15">
        <v>425794.80693199998</v>
      </c>
      <c r="CL25" s="9" t="str">
        <f>IF(ROUND(SUM(CK25),1)&gt;ROUND(SUM(Tabel_B!CK25),1),"Supply &gt; Use",IF(ROUND(SUM(CK25),1)&lt;ROUND(SUM(Tabel_B!CK25),1),"Supply &lt; Use",""))</f>
        <v/>
      </c>
    </row>
    <row r="26" spans="1:90" s="23" customFormat="1" ht="26.25" customHeight="1" x14ac:dyDescent="0.25">
      <c r="A26" s="278" t="s">
        <v>45</v>
      </c>
      <c r="B26" s="210" t="s">
        <v>187</v>
      </c>
      <c r="C26" s="24">
        <v>0</v>
      </c>
      <c r="D26" s="25">
        <v>0</v>
      </c>
      <c r="E26" s="26">
        <v>0</v>
      </c>
      <c r="F26" s="26">
        <v>0</v>
      </c>
      <c r="G26" s="26">
        <v>0</v>
      </c>
      <c r="H26" s="25">
        <v>0</v>
      </c>
      <c r="I26" s="25">
        <v>0</v>
      </c>
      <c r="J26" s="26">
        <v>0</v>
      </c>
      <c r="K26" s="26">
        <v>0</v>
      </c>
      <c r="L26" s="26">
        <v>0</v>
      </c>
      <c r="M26" s="26">
        <v>0</v>
      </c>
      <c r="N26" s="26">
        <v>0</v>
      </c>
      <c r="O26" s="26">
        <v>0</v>
      </c>
      <c r="P26" s="26">
        <v>0</v>
      </c>
      <c r="Q26" s="26">
        <v>0</v>
      </c>
      <c r="R26" s="26">
        <v>0</v>
      </c>
      <c r="S26" s="26">
        <v>0</v>
      </c>
      <c r="T26" s="26">
        <v>0</v>
      </c>
      <c r="U26" s="26">
        <v>0</v>
      </c>
      <c r="V26" s="26">
        <v>0</v>
      </c>
      <c r="W26" s="26">
        <v>0</v>
      </c>
      <c r="X26" s="26">
        <v>0</v>
      </c>
      <c r="Y26" s="26">
        <v>0</v>
      </c>
      <c r="Z26" s="26">
        <v>0</v>
      </c>
      <c r="AA26" s="26">
        <v>0</v>
      </c>
      <c r="AB26" s="26">
        <v>0</v>
      </c>
      <c r="AC26" s="25">
        <v>0</v>
      </c>
      <c r="AD26" s="25">
        <v>0</v>
      </c>
      <c r="AE26" s="26">
        <v>0</v>
      </c>
      <c r="AF26" s="26">
        <v>0</v>
      </c>
      <c r="AG26" s="25">
        <v>0</v>
      </c>
      <c r="AH26" s="25">
        <v>0</v>
      </c>
      <c r="AI26" s="26">
        <v>0</v>
      </c>
      <c r="AJ26" s="26">
        <v>0</v>
      </c>
      <c r="AK26" s="26">
        <v>0</v>
      </c>
      <c r="AL26" s="25">
        <v>0</v>
      </c>
      <c r="AM26" s="26">
        <v>0</v>
      </c>
      <c r="AN26" s="26">
        <v>0</v>
      </c>
      <c r="AO26" s="26">
        <v>0</v>
      </c>
      <c r="AP26" s="26">
        <v>0</v>
      </c>
      <c r="AQ26" s="26">
        <v>0</v>
      </c>
      <c r="AR26" s="25">
        <v>0</v>
      </c>
      <c r="AS26" s="25">
        <v>0</v>
      </c>
      <c r="AT26" s="26">
        <v>0</v>
      </c>
      <c r="AU26" s="26">
        <v>0</v>
      </c>
      <c r="AV26" s="26">
        <v>0</v>
      </c>
      <c r="AW26" s="26">
        <v>0</v>
      </c>
      <c r="AX26" s="25">
        <v>0</v>
      </c>
      <c r="AY26" s="26">
        <v>0</v>
      </c>
      <c r="AZ26" s="26">
        <v>0</v>
      </c>
      <c r="BA26" s="26">
        <v>0</v>
      </c>
      <c r="BB26" s="25">
        <v>0</v>
      </c>
      <c r="BC26" s="26">
        <v>0</v>
      </c>
      <c r="BD26" s="25">
        <v>0</v>
      </c>
      <c r="BE26" s="26">
        <v>0</v>
      </c>
      <c r="BF26" s="26">
        <v>0</v>
      </c>
      <c r="BG26" s="26">
        <v>0</v>
      </c>
      <c r="BH26" s="26">
        <v>0</v>
      </c>
      <c r="BI26" s="26">
        <v>0</v>
      </c>
      <c r="BJ26" s="25">
        <v>0</v>
      </c>
      <c r="BK26" s="26">
        <v>0</v>
      </c>
      <c r="BL26" s="26">
        <v>0</v>
      </c>
      <c r="BM26" s="26">
        <v>0</v>
      </c>
      <c r="BN26" s="26">
        <v>0</v>
      </c>
      <c r="BO26" s="25">
        <v>0</v>
      </c>
      <c r="BP26" s="25">
        <v>0</v>
      </c>
      <c r="BQ26" s="25">
        <v>0</v>
      </c>
      <c r="BR26" s="26">
        <v>0</v>
      </c>
      <c r="BS26" s="26">
        <v>0</v>
      </c>
      <c r="BT26" s="25">
        <v>0</v>
      </c>
      <c r="BU26" s="26">
        <v>0</v>
      </c>
      <c r="BV26" s="26">
        <v>0</v>
      </c>
      <c r="BW26" s="25">
        <v>0</v>
      </c>
      <c r="BX26" s="26">
        <v>0</v>
      </c>
      <c r="BY26" s="26">
        <v>0</v>
      </c>
      <c r="BZ26" s="26">
        <v>0</v>
      </c>
      <c r="CA26" s="25">
        <v>0</v>
      </c>
      <c r="CB26" s="25">
        <v>0</v>
      </c>
      <c r="CC26" s="11"/>
      <c r="CD26" s="13"/>
      <c r="CE26" s="13"/>
      <c r="CF26" s="13"/>
      <c r="CG26" s="12"/>
      <c r="CH26" s="12"/>
      <c r="CI26" s="17">
        <v>484732.54025021073</v>
      </c>
      <c r="CJ26" s="12"/>
      <c r="CK26" s="15">
        <v>484732.54025021073</v>
      </c>
      <c r="CL26" s="9" t="str">
        <f>IF(ROUND(SUM(CK26),1)&gt;ROUND(SUM(Tabel_B!CK26),1),"Supply &gt; Use",IF(ROUND(SUM(CK26),1)&lt;ROUND(SUM(Tabel_B!CK26),1),"Supply &lt; Use",""))</f>
        <v/>
      </c>
    </row>
    <row r="27" spans="1:90" s="23" customFormat="1" ht="26.25" customHeight="1" x14ac:dyDescent="0.25">
      <c r="A27" s="278" t="s">
        <v>46</v>
      </c>
      <c r="B27" s="210" t="s">
        <v>188</v>
      </c>
      <c r="C27" s="24">
        <v>40439.083905281019</v>
      </c>
      <c r="D27" s="25">
        <v>40439.083905281019</v>
      </c>
      <c r="E27" s="26">
        <v>6763.702410866259</v>
      </c>
      <c r="F27" s="26">
        <v>33675.38149441476</v>
      </c>
      <c r="G27" s="26">
        <v>0</v>
      </c>
      <c r="H27" s="25">
        <v>0</v>
      </c>
      <c r="I27" s="25">
        <v>0</v>
      </c>
      <c r="J27" s="26">
        <v>0</v>
      </c>
      <c r="K27" s="26">
        <v>0</v>
      </c>
      <c r="L27" s="26">
        <v>0</v>
      </c>
      <c r="M27" s="26">
        <v>0</v>
      </c>
      <c r="N27" s="26">
        <v>0</v>
      </c>
      <c r="O27" s="26">
        <v>0</v>
      </c>
      <c r="P27" s="26">
        <v>0</v>
      </c>
      <c r="Q27" s="26">
        <v>0</v>
      </c>
      <c r="R27" s="26">
        <v>0</v>
      </c>
      <c r="S27" s="26">
        <v>0</v>
      </c>
      <c r="T27" s="26">
        <v>0</v>
      </c>
      <c r="U27" s="26">
        <v>0</v>
      </c>
      <c r="V27" s="26">
        <v>0</v>
      </c>
      <c r="W27" s="26">
        <v>0</v>
      </c>
      <c r="X27" s="26">
        <v>0</v>
      </c>
      <c r="Y27" s="26">
        <v>0</v>
      </c>
      <c r="Z27" s="26">
        <v>0</v>
      </c>
      <c r="AA27" s="26">
        <v>0</v>
      </c>
      <c r="AB27" s="26">
        <v>0</v>
      </c>
      <c r="AC27" s="25">
        <v>0</v>
      </c>
      <c r="AD27" s="25">
        <v>0</v>
      </c>
      <c r="AE27" s="26">
        <v>0</v>
      </c>
      <c r="AF27" s="26">
        <v>0</v>
      </c>
      <c r="AG27" s="25">
        <v>0</v>
      </c>
      <c r="AH27" s="25">
        <v>0</v>
      </c>
      <c r="AI27" s="26">
        <v>0</v>
      </c>
      <c r="AJ27" s="26">
        <v>0</v>
      </c>
      <c r="AK27" s="26">
        <v>0</v>
      </c>
      <c r="AL27" s="25">
        <v>0</v>
      </c>
      <c r="AM27" s="26">
        <v>0</v>
      </c>
      <c r="AN27" s="26">
        <v>0</v>
      </c>
      <c r="AO27" s="26">
        <v>0</v>
      </c>
      <c r="AP27" s="26">
        <v>0</v>
      </c>
      <c r="AQ27" s="26">
        <v>0</v>
      </c>
      <c r="AR27" s="25">
        <v>0</v>
      </c>
      <c r="AS27" s="25">
        <v>0</v>
      </c>
      <c r="AT27" s="26">
        <v>0</v>
      </c>
      <c r="AU27" s="26">
        <v>0</v>
      </c>
      <c r="AV27" s="26">
        <v>0</v>
      </c>
      <c r="AW27" s="26">
        <v>0</v>
      </c>
      <c r="AX27" s="25">
        <v>0</v>
      </c>
      <c r="AY27" s="26">
        <v>0</v>
      </c>
      <c r="AZ27" s="26">
        <v>0</v>
      </c>
      <c r="BA27" s="26">
        <v>0</v>
      </c>
      <c r="BB27" s="25">
        <v>0</v>
      </c>
      <c r="BC27" s="26">
        <v>0</v>
      </c>
      <c r="BD27" s="25">
        <v>0</v>
      </c>
      <c r="BE27" s="26">
        <v>0</v>
      </c>
      <c r="BF27" s="26">
        <v>0</v>
      </c>
      <c r="BG27" s="26">
        <v>0</v>
      </c>
      <c r="BH27" s="26">
        <v>0</v>
      </c>
      <c r="BI27" s="26">
        <v>0</v>
      </c>
      <c r="BJ27" s="25">
        <v>0</v>
      </c>
      <c r="BK27" s="26">
        <v>0</v>
      </c>
      <c r="BL27" s="26">
        <v>0</v>
      </c>
      <c r="BM27" s="26">
        <v>0</v>
      </c>
      <c r="BN27" s="26">
        <v>0</v>
      </c>
      <c r="BO27" s="25">
        <v>0</v>
      </c>
      <c r="BP27" s="25">
        <v>0</v>
      </c>
      <c r="BQ27" s="25">
        <v>0</v>
      </c>
      <c r="BR27" s="26">
        <v>0</v>
      </c>
      <c r="BS27" s="26">
        <v>0</v>
      </c>
      <c r="BT27" s="25">
        <v>0</v>
      </c>
      <c r="BU27" s="26">
        <v>0</v>
      </c>
      <c r="BV27" s="26">
        <v>0</v>
      </c>
      <c r="BW27" s="25">
        <v>0</v>
      </c>
      <c r="BX27" s="26">
        <v>0</v>
      </c>
      <c r="BY27" s="26">
        <v>0</v>
      </c>
      <c r="BZ27" s="26">
        <v>0</v>
      </c>
      <c r="CA27" s="25">
        <v>0</v>
      </c>
      <c r="CB27" s="25">
        <v>0</v>
      </c>
      <c r="CC27" s="11"/>
      <c r="CD27" s="13"/>
      <c r="CE27" s="13"/>
      <c r="CF27" s="13"/>
      <c r="CG27" s="12"/>
      <c r="CH27" s="12"/>
      <c r="CI27" s="17">
        <v>21583.7</v>
      </c>
      <c r="CJ27" s="12"/>
      <c r="CK27" s="15">
        <v>62022.783905281016</v>
      </c>
      <c r="CL27" s="9" t="str">
        <f>IF(ROUND(SUM(CK27),1)&gt;ROUND(SUM(Tabel_B!CK27),1),"Supply &gt; Use",IF(ROUND(SUM(CK27),1)&lt;ROUND(SUM(Tabel_B!CK27),1),"Supply &lt; Use",""))</f>
        <v/>
      </c>
    </row>
    <row r="28" spans="1:90" s="23" customFormat="1" ht="26.25" customHeight="1" x14ac:dyDescent="0.25">
      <c r="A28" s="278" t="s">
        <v>47</v>
      </c>
      <c r="B28" s="210" t="s">
        <v>189</v>
      </c>
      <c r="C28" s="24">
        <v>8357.525627469744</v>
      </c>
      <c r="D28" s="25">
        <v>0</v>
      </c>
      <c r="E28" s="26">
        <v>0</v>
      </c>
      <c r="F28" s="26">
        <v>0</v>
      </c>
      <c r="G28" s="26">
        <v>0</v>
      </c>
      <c r="H28" s="25">
        <v>0</v>
      </c>
      <c r="I28" s="25">
        <v>8357.525627469744</v>
      </c>
      <c r="J28" s="26">
        <v>0</v>
      </c>
      <c r="K28" s="26">
        <v>0</v>
      </c>
      <c r="L28" s="26">
        <v>0</v>
      </c>
      <c r="M28" s="26">
        <v>0</v>
      </c>
      <c r="N28" s="26">
        <v>0</v>
      </c>
      <c r="O28" s="26">
        <v>0</v>
      </c>
      <c r="P28" s="26">
        <v>8357.525627469744</v>
      </c>
      <c r="Q28" s="26">
        <v>0</v>
      </c>
      <c r="R28" s="26">
        <v>0</v>
      </c>
      <c r="S28" s="26">
        <v>0</v>
      </c>
      <c r="T28" s="26">
        <v>0</v>
      </c>
      <c r="U28" s="26">
        <v>0</v>
      </c>
      <c r="V28" s="26">
        <v>0</v>
      </c>
      <c r="W28" s="26">
        <v>0</v>
      </c>
      <c r="X28" s="26">
        <v>0</v>
      </c>
      <c r="Y28" s="26">
        <v>0</v>
      </c>
      <c r="Z28" s="26">
        <v>0</v>
      </c>
      <c r="AA28" s="26">
        <v>0</v>
      </c>
      <c r="AB28" s="26">
        <v>0</v>
      </c>
      <c r="AC28" s="25">
        <v>0</v>
      </c>
      <c r="AD28" s="25">
        <v>0</v>
      </c>
      <c r="AE28" s="26">
        <v>0</v>
      </c>
      <c r="AF28" s="26">
        <v>0</v>
      </c>
      <c r="AG28" s="25">
        <v>0</v>
      </c>
      <c r="AH28" s="25">
        <v>0</v>
      </c>
      <c r="AI28" s="26">
        <v>0</v>
      </c>
      <c r="AJ28" s="26">
        <v>0</v>
      </c>
      <c r="AK28" s="26">
        <v>0</v>
      </c>
      <c r="AL28" s="25">
        <v>0</v>
      </c>
      <c r="AM28" s="26">
        <v>0</v>
      </c>
      <c r="AN28" s="26">
        <v>0</v>
      </c>
      <c r="AO28" s="26">
        <v>0</v>
      </c>
      <c r="AP28" s="26">
        <v>0</v>
      </c>
      <c r="AQ28" s="26">
        <v>0</v>
      </c>
      <c r="AR28" s="25">
        <v>0</v>
      </c>
      <c r="AS28" s="25">
        <v>0</v>
      </c>
      <c r="AT28" s="26">
        <v>0</v>
      </c>
      <c r="AU28" s="26">
        <v>0</v>
      </c>
      <c r="AV28" s="26">
        <v>0</v>
      </c>
      <c r="AW28" s="26">
        <v>0</v>
      </c>
      <c r="AX28" s="25">
        <v>0</v>
      </c>
      <c r="AY28" s="26">
        <v>0</v>
      </c>
      <c r="AZ28" s="26">
        <v>0</v>
      </c>
      <c r="BA28" s="26">
        <v>0</v>
      </c>
      <c r="BB28" s="25">
        <v>0</v>
      </c>
      <c r="BC28" s="26">
        <v>0</v>
      </c>
      <c r="BD28" s="25">
        <v>0</v>
      </c>
      <c r="BE28" s="26">
        <v>0</v>
      </c>
      <c r="BF28" s="26">
        <v>0</v>
      </c>
      <c r="BG28" s="26">
        <v>0</v>
      </c>
      <c r="BH28" s="26">
        <v>0</v>
      </c>
      <c r="BI28" s="26">
        <v>0</v>
      </c>
      <c r="BJ28" s="25">
        <v>0</v>
      </c>
      <c r="BK28" s="26">
        <v>0</v>
      </c>
      <c r="BL28" s="26">
        <v>0</v>
      </c>
      <c r="BM28" s="26">
        <v>0</v>
      </c>
      <c r="BN28" s="26">
        <v>0</v>
      </c>
      <c r="BO28" s="25">
        <v>0</v>
      </c>
      <c r="BP28" s="25">
        <v>0</v>
      </c>
      <c r="BQ28" s="25">
        <v>0</v>
      </c>
      <c r="BR28" s="26">
        <v>0</v>
      </c>
      <c r="BS28" s="26">
        <v>0</v>
      </c>
      <c r="BT28" s="25">
        <v>0</v>
      </c>
      <c r="BU28" s="26">
        <v>0</v>
      </c>
      <c r="BV28" s="26">
        <v>0</v>
      </c>
      <c r="BW28" s="25">
        <v>0</v>
      </c>
      <c r="BX28" s="26">
        <v>0</v>
      </c>
      <c r="BY28" s="26">
        <v>0</v>
      </c>
      <c r="BZ28" s="26">
        <v>0</v>
      </c>
      <c r="CA28" s="25">
        <v>0</v>
      </c>
      <c r="CB28" s="25">
        <v>0</v>
      </c>
      <c r="CC28" s="11"/>
      <c r="CD28" s="13"/>
      <c r="CE28" s="13"/>
      <c r="CF28" s="13"/>
      <c r="CG28" s="12"/>
      <c r="CH28" s="12"/>
      <c r="CI28" s="17">
        <v>1741.4290000000001</v>
      </c>
      <c r="CJ28" s="12"/>
      <c r="CK28" s="15">
        <v>10098.954627469744</v>
      </c>
      <c r="CL28" s="9" t="str">
        <f>IF(ROUND(SUM(CK28),1)&gt;ROUND(SUM(Tabel_B!CK28),1),"Supply &gt; Use",IF(ROUND(SUM(CK28),1)&lt;ROUND(SUM(Tabel_B!CK28),1),"Supply &lt; Use",""))</f>
        <v/>
      </c>
    </row>
    <row r="29" spans="1:90" s="23" customFormat="1" ht="26.25" customHeight="1" x14ac:dyDescent="0.25">
      <c r="A29" s="278" t="s">
        <v>48</v>
      </c>
      <c r="B29" s="210" t="s">
        <v>190</v>
      </c>
      <c r="C29" s="24">
        <v>4051.542884516577</v>
      </c>
      <c r="D29" s="25">
        <v>0</v>
      </c>
      <c r="E29" s="26">
        <v>0</v>
      </c>
      <c r="F29" s="26">
        <v>0</v>
      </c>
      <c r="G29" s="26">
        <v>0</v>
      </c>
      <c r="H29" s="25">
        <v>0</v>
      </c>
      <c r="I29" s="25">
        <v>0</v>
      </c>
      <c r="J29" s="26">
        <v>0</v>
      </c>
      <c r="K29" s="26">
        <v>0</v>
      </c>
      <c r="L29" s="26">
        <v>0</v>
      </c>
      <c r="M29" s="26">
        <v>0</v>
      </c>
      <c r="N29" s="26">
        <v>0</v>
      </c>
      <c r="O29" s="26">
        <v>0</v>
      </c>
      <c r="P29" s="26">
        <v>0</v>
      </c>
      <c r="Q29" s="26">
        <v>0</v>
      </c>
      <c r="R29" s="26">
        <v>0</v>
      </c>
      <c r="S29" s="26">
        <v>0</v>
      </c>
      <c r="T29" s="26">
        <v>0</v>
      </c>
      <c r="U29" s="26">
        <v>0</v>
      </c>
      <c r="V29" s="26">
        <v>0</v>
      </c>
      <c r="W29" s="26">
        <v>0</v>
      </c>
      <c r="X29" s="26">
        <v>0</v>
      </c>
      <c r="Y29" s="26">
        <v>0</v>
      </c>
      <c r="Z29" s="26">
        <v>0</v>
      </c>
      <c r="AA29" s="26">
        <v>0</v>
      </c>
      <c r="AB29" s="26">
        <v>0</v>
      </c>
      <c r="AC29" s="25">
        <v>0</v>
      </c>
      <c r="AD29" s="25">
        <v>4051.542884516577</v>
      </c>
      <c r="AE29" s="26">
        <v>0</v>
      </c>
      <c r="AF29" s="26">
        <v>4051.542884516577</v>
      </c>
      <c r="AG29" s="25">
        <v>0</v>
      </c>
      <c r="AH29" s="25">
        <v>0</v>
      </c>
      <c r="AI29" s="26">
        <v>0</v>
      </c>
      <c r="AJ29" s="26">
        <v>0</v>
      </c>
      <c r="AK29" s="26">
        <v>0</v>
      </c>
      <c r="AL29" s="25">
        <v>0</v>
      </c>
      <c r="AM29" s="26">
        <v>0</v>
      </c>
      <c r="AN29" s="26">
        <v>0</v>
      </c>
      <c r="AO29" s="26">
        <v>0</v>
      </c>
      <c r="AP29" s="26">
        <v>0</v>
      </c>
      <c r="AQ29" s="26">
        <v>0</v>
      </c>
      <c r="AR29" s="25">
        <v>0</v>
      </c>
      <c r="AS29" s="25">
        <v>0</v>
      </c>
      <c r="AT29" s="26">
        <v>0</v>
      </c>
      <c r="AU29" s="26">
        <v>0</v>
      </c>
      <c r="AV29" s="26">
        <v>0</v>
      </c>
      <c r="AW29" s="26">
        <v>0</v>
      </c>
      <c r="AX29" s="25">
        <v>0</v>
      </c>
      <c r="AY29" s="26">
        <v>0</v>
      </c>
      <c r="AZ29" s="26">
        <v>0</v>
      </c>
      <c r="BA29" s="26">
        <v>0</v>
      </c>
      <c r="BB29" s="25">
        <v>0</v>
      </c>
      <c r="BC29" s="26">
        <v>0</v>
      </c>
      <c r="BD29" s="25">
        <v>0</v>
      </c>
      <c r="BE29" s="26">
        <v>0</v>
      </c>
      <c r="BF29" s="26">
        <v>0</v>
      </c>
      <c r="BG29" s="26">
        <v>0</v>
      </c>
      <c r="BH29" s="26">
        <v>0</v>
      </c>
      <c r="BI29" s="26">
        <v>0</v>
      </c>
      <c r="BJ29" s="25">
        <v>0</v>
      </c>
      <c r="BK29" s="26">
        <v>0</v>
      </c>
      <c r="BL29" s="26">
        <v>0</v>
      </c>
      <c r="BM29" s="26">
        <v>0</v>
      </c>
      <c r="BN29" s="26">
        <v>0</v>
      </c>
      <c r="BO29" s="25">
        <v>0</v>
      </c>
      <c r="BP29" s="25">
        <v>0</v>
      </c>
      <c r="BQ29" s="25">
        <v>0</v>
      </c>
      <c r="BR29" s="26">
        <v>0</v>
      </c>
      <c r="BS29" s="26">
        <v>0</v>
      </c>
      <c r="BT29" s="25">
        <v>0</v>
      </c>
      <c r="BU29" s="26">
        <v>0</v>
      </c>
      <c r="BV29" s="26">
        <v>0</v>
      </c>
      <c r="BW29" s="25">
        <v>0</v>
      </c>
      <c r="BX29" s="26">
        <v>0</v>
      </c>
      <c r="BY29" s="26">
        <v>0</v>
      </c>
      <c r="BZ29" s="26">
        <v>0</v>
      </c>
      <c r="CA29" s="25">
        <v>0</v>
      </c>
      <c r="CB29" s="25">
        <v>0</v>
      </c>
      <c r="CC29" s="11"/>
      <c r="CD29" s="13"/>
      <c r="CE29" s="13"/>
      <c r="CF29" s="13"/>
      <c r="CG29" s="12"/>
      <c r="CH29" s="12"/>
      <c r="CI29" s="17">
        <v>0</v>
      </c>
      <c r="CJ29" s="12"/>
      <c r="CK29" s="15">
        <v>4051.542884516577</v>
      </c>
      <c r="CL29" s="9" t="str">
        <f>IF(ROUND(SUM(CK29),1)&gt;ROUND(SUM(Tabel_B!CK29),1),"Supply &gt; Use",IF(ROUND(SUM(CK29),1)&lt;ROUND(SUM(Tabel_B!CK29),1),"Supply &lt; Use",""))</f>
        <v/>
      </c>
    </row>
    <row r="30" spans="1:90" s="23" customFormat="1" ht="26.25" customHeight="1" x14ac:dyDescent="0.25">
      <c r="A30" s="278" t="s">
        <v>49</v>
      </c>
      <c r="B30" s="210" t="s">
        <v>191</v>
      </c>
      <c r="C30" s="24">
        <v>320841.72207489243</v>
      </c>
      <c r="D30" s="25">
        <v>4045.0270759700888</v>
      </c>
      <c r="E30" s="26">
        <v>4045.0270759700888</v>
      </c>
      <c r="F30" s="26">
        <v>0</v>
      </c>
      <c r="G30" s="26">
        <v>0</v>
      </c>
      <c r="H30" s="25">
        <v>0</v>
      </c>
      <c r="I30" s="25">
        <v>9907.7435261130086</v>
      </c>
      <c r="J30" s="26">
        <v>2034.6638767878312</v>
      </c>
      <c r="K30" s="26">
        <v>19.094305966096723</v>
      </c>
      <c r="L30" s="26">
        <v>479.77059557083493</v>
      </c>
      <c r="M30" s="26">
        <v>873.81398553272436</v>
      </c>
      <c r="N30" s="26">
        <v>835.69999278666387</v>
      </c>
      <c r="O30" s="26">
        <v>0.97192893805776837</v>
      </c>
      <c r="P30" s="26">
        <v>3561.0241629168977</v>
      </c>
      <c r="Q30" s="26">
        <v>37.075665014364908</v>
      </c>
      <c r="R30" s="26">
        <v>524.49606104532199</v>
      </c>
      <c r="S30" s="26">
        <v>35.945458612882945</v>
      </c>
      <c r="T30" s="26">
        <v>1068.7502092074733</v>
      </c>
      <c r="U30" s="26">
        <v>0</v>
      </c>
      <c r="V30" s="26">
        <v>0</v>
      </c>
      <c r="W30" s="26">
        <v>0</v>
      </c>
      <c r="X30" s="26">
        <v>0</v>
      </c>
      <c r="Y30" s="26">
        <v>0</v>
      </c>
      <c r="Z30" s="26">
        <v>0</v>
      </c>
      <c r="AA30" s="26">
        <v>436.43728373385767</v>
      </c>
      <c r="AB30" s="26">
        <v>0</v>
      </c>
      <c r="AC30" s="25">
        <v>305234.36430596642</v>
      </c>
      <c r="AD30" s="25">
        <v>1515.3234380559115</v>
      </c>
      <c r="AE30" s="26">
        <v>0.20342049574806675</v>
      </c>
      <c r="AF30" s="26">
        <v>1515.1200175601634</v>
      </c>
      <c r="AG30" s="25">
        <v>31.421908545115102</v>
      </c>
      <c r="AH30" s="25">
        <v>7.998184451592194</v>
      </c>
      <c r="AI30" s="26">
        <v>0</v>
      </c>
      <c r="AJ30" s="26">
        <v>7.998184451592194</v>
      </c>
      <c r="AK30" s="26">
        <v>0</v>
      </c>
      <c r="AL30" s="25">
        <v>0</v>
      </c>
      <c r="AM30" s="26">
        <v>0</v>
      </c>
      <c r="AN30" s="26">
        <v>0</v>
      </c>
      <c r="AO30" s="26">
        <v>0</v>
      </c>
      <c r="AP30" s="26">
        <v>0</v>
      </c>
      <c r="AQ30" s="26">
        <v>0</v>
      </c>
      <c r="AR30" s="25">
        <v>1.1440916377878159</v>
      </c>
      <c r="AS30" s="25">
        <v>0.45485212836853084</v>
      </c>
      <c r="AT30" s="26">
        <v>0</v>
      </c>
      <c r="AU30" s="26">
        <v>0.45485212836853084</v>
      </c>
      <c r="AV30" s="26">
        <v>0</v>
      </c>
      <c r="AW30" s="26">
        <v>0</v>
      </c>
      <c r="AX30" s="25">
        <v>0</v>
      </c>
      <c r="AY30" s="26">
        <v>0</v>
      </c>
      <c r="AZ30" s="26">
        <v>0</v>
      </c>
      <c r="BA30" s="26">
        <v>0</v>
      </c>
      <c r="BB30" s="25">
        <v>0</v>
      </c>
      <c r="BC30" s="26">
        <v>0</v>
      </c>
      <c r="BD30" s="25">
        <v>0</v>
      </c>
      <c r="BE30" s="26">
        <v>0</v>
      </c>
      <c r="BF30" s="26">
        <v>0</v>
      </c>
      <c r="BG30" s="26">
        <v>0</v>
      </c>
      <c r="BH30" s="26">
        <v>0</v>
      </c>
      <c r="BI30" s="26">
        <v>0</v>
      </c>
      <c r="BJ30" s="25">
        <v>0</v>
      </c>
      <c r="BK30" s="26">
        <v>0</v>
      </c>
      <c r="BL30" s="26">
        <v>0</v>
      </c>
      <c r="BM30" s="26">
        <v>0</v>
      </c>
      <c r="BN30" s="26">
        <v>0</v>
      </c>
      <c r="BO30" s="25">
        <v>52.193166588121784</v>
      </c>
      <c r="BP30" s="25">
        <v>1.8386148570919048</v>
      </c>
      <c r="BQ30" s="25">
        <v>37.161839553389143</v>
      </c>
      <c r="BR30" s="26">
        <v>37.161839553389143</v>
      </c>
      <c r="BS30" s="26">
        <v>0</v>
      </c>
      <c r="BT30" s="25">
        <v>1.9047061801772469</v>
      </c>
      <c r="BU30" s="26">
        <v>0.87535827969698887</v>
      </c>
      <c r="BV30" s="26">
        <v>1.0293479004802579</v>
      </c>
      <c r="BW30" s="25">
        <v>4.0589277783613582</v>
      </c>
      <c r="BX30" s="26">
        <v>0.58809482207673847</v>
      </c>
      <c r="BY30" s="26">
        <v>0</v>
      </c>
      <c r="BZ30" s="26">
        <v>3.4708329562846201</v>
      </c>
      <c r="CA30" s="25">
        <v>1.087437066891896</v>
      </c>
      <c r="CB30" s="25">
        <v>0</v>
      </c>
      <c r="CC30" s="11"/>
      <c r="CD30" s="13"/>
      <c r="CE30" s="13"/>
      <c r="CF30" s="13"/>
      <c r="CG30" s="12"/>
      <c r="CH30" s="12"/>
      <c r="CI30" s="17">
        <v>34149.599999999999</v>
      </c>
      <c r="CJ30" s="12"/>
      <c r="CK30" s="15">
        <v>354991.32207489241</v>
      </c>
      <c r="CL30" s="9" t="str">
        <f>IF(ROUND(SUM(CK30),1)&gt;ROUND(SUM(Tabel_B!CK30),1),"Supply &gt; Use",IF(ROUND(SUM(CK30),1)&lt;ROUND(SUM(Tabel_B!CK30),1),"Supply &lt; Use",""))</f>
        <v/>
      </c>
    </row>
    <row r="31" spans="1:90" s="23" customFormat="1" ht="26.25" customHeight="1" x14ac:dyDescent="0.25">
      <c r="A31" s="278" t="s">
        <v>50</v>
      </c>
      <c r="B31" s="210" t="s">
        <v>192</v>
      </c>
      <c r="C31" s="24">
        <v>39565.095696025834</v>
      </c>
      <c r="D31" s="25">
        <v>0</v>
      </c>
      <c r="E31" s="26">
        <v>0</v>
      </c>
      <c r="F31" s="26">
        <v>0</v>
      </c>
      <c r="G31" s="26">
        <v>0</v>
      </c>
      <c r="H31" s="25">
        <v>0</v>
      </c>
      <c r="I31" s="25">
        <v>4959.1938728928362</v>
      </c>
      <c r="J31" s="26">
        <v>814.33313060720434</v>
      </c>
      <c r="K31" s="26">
        <v>0</v>
      </c>
      <c r="L31" s="26">
        <v>249.54579131998079</v>
      </c>
      <c r="M31" s="26">
        <v>703.73705645551513</v>
      </c>
      <c r="N31" s="26">
        <v>592.77890308816006</v>
      </c>
      <c r="O31" s="26">
        <v>0.50741315843835055</v>
      </c>
      <c r="P31" s="26">
        <v>1615.567525622796</v>
      </c>
      <c r="Q31" s="26">
        <v>0</v>
      </c>
      <c r="R31" s="26">
        <v>271.87197029126821</v>
      </c>
      <c r="S31" s="26">
        <v>0</v>
      </c>
      <c r="T31" s="26">
        <v>484.90100289687598</v>
      </c>
      <c r="U31" s="26">
        <v>0</v>
      </c>
      <c r="V31" s="26">
        <v>0</v>
      </c>
      <c r="W31" s="26">
        <v>0</v>
      </c>
      <c r="X31" s="26">
        <v>0</v>
      </c>
      <c r="Y31" s="26">
        <v>0</v>
      </c>
      <c r="Z31" s="26">
        <v>0</v>
      </c>
      <c r="AA31" s="26">
        <v>225.9510794525975</v>
      </c>
      <c r="AB31" s="26">
        <v>0</v>
      </c>
      <c r="AC31" s="25">
        <v>31479.805257933</v>
      </c>
      <c r="AD31" s="25">
        <v>3126.0965652</v>
      </c>
      <c r="AE31" s="26">
        <v>0</v>
      </c>
      <c r="AF31" s="26">
        <v>3126.0965652</v>
      </c>
      <c r="AG31" s="25">
        <v>0</v>
      </c>
      <c r="AH31" s="25">
        <v>0</v>
      </c>
      <c r="AI31" s="26">
        <v>0</v>
      </c>
      <c r="AJ31" s="26">
        <v>0</v>
      </c>
      <c r="AK31" s="26">
        <v>0</v>
      </c>
      <c r="AL31" s="25">
        <v>0</v>
      </c>
      <c r="AM31" s="26">
        <v>0</v>
      </c>
      <c r="AN31" s="26">
        <v>0</v>
      </c>
      <c r="AO31" s="26">
        <v>0</v>
      </c>
      <c r="AP31" s="26">
        <v>0</v>
      </c>
      <c r="AQ31" s="26">
        <v>0</v>
      </c>
      <c r="AR31" s="25">
        <v>0</v>
      </c>
      <c r="AS31" s="25">
        <v>0</v>
      </c>
      <c r="AT31" s="26">
        <v>0</v>
      </c>
      <c r="AU31" s="26">
        <v>0</v>
      </c>
      <c r="AV31" s="26">
        <v>0</v>
      </c>
      <c r="AW31" s="26">
        <v>0</v>
      </c>
      <c r="AX31" s="25">
        <v>0</v>
      </c>
      <c r="AY31" s="26">
        <v>0</v>
      </c>
      <c r="AZ31" s="26">
        <v>0</v>
      </c>
      <c r="BA31" s="26">
        <v>0</v>
      </c>
      <c r="BB31" s="25">
        <v>0</v>
      </c>
      <c r="BC31" s="26">
        <v>0</v>
      </c>
      <c r="BD31" s="25">
        <v>0</v>
      </c>
      <c r="BE31" s="26">
        <v>0</v>
      </c>
      <c r="BF31" s="26">
        <v>0</v>
      </c>
      <c r="BG31" s="26">
        <v>0</v>
      </c>
      <c r="BH31" s="26">
        <v>0</v>
      </c>
      <c r="BI31" s="26">
        <v>0</v>
      </c>
      <c r="BJ31" s="25">
        <v>0</v>
      </c>
      <c r="BK31" s="26">
        <v>0</v>
      </c>
      <c r="BL31" s="26">
        <v>0</v>
      </c>
      <c r="BM31" s="26">
        <v>0</v>
      </c>
      <c r="BN31" s="26">
        <v>0</v>
      </c>
      <c r="BO31" s="25">
        <v>0</v>
      </c>
      <c r="BP31" s="25">
        <v>0</v>
      </c>
      <c r="BQ31" s="25">
        <v>0</v>
      </c>
      <c r="BR31" s="26">
        <v>0</v>
      </c>
      <c r="BS31" s="26">
        <v>0</v>
      </c>
      <c r="BT31" s="25">
        <v>0</v>
      </c>
      <c r="BU31" s="26">
        <v>0</v>
      </c>
      <c r="BV31" s="26">
        <v>0</v>
      </c>
      <c r="BW31" s="25">
        <v>0</v>
      </c>
      <c r="BX31" s="26">
        <v>0</v>
      </c>
      <c r="BY31" s="26">
        <v>0</v>
      </c>
      <c r="BZ31" s="26">
        <v>0</v>
      </c>
      <c r="CA31" s="25">
        <v>0</v>
      </c>
      <c r="CB31" s="25">
        <v>0</v>
      </c>
      <c r="CC31" s="11"/>
      <c r="CD31" s="13"/>
      <c r="CE31" s="13"/>
      <c r="CF31" s="13"/>
      <c r="CG31" s="12"/>
      <c r="CH31" s="12"/>
      <c r="CI31" s="29">
        <v>0</v>
      </c>
      <c r="CJ31" s="12"/>
      <c r="CK31" s="15">
        <v>39565.095696025834</v>
      </c>
      <c r="CL31" s="9" t="str">
        <f>IF(ROUND(SUM(CK31),1)&gt;ROUND(SUM(Tabel_B!CK31),1),"Supply &gt; Use",IF(ROUND(SUM(CK31),1)&lt;ROUND(SUM(Tabel_B!CK31),1),"Supply &lt; Use",""))</f>
        <v/>
      </c>
    </row>
    <row r="32" spans="1:90" s="23" customFormat="1" ht="26.25" customHeight="1" x14ac:dyDescent="0.25">
      <c r="A32" s="276" t="s">
        <v>51</v>
      </c>
      <c r="B32" s="206" t="s">
        <v>193</v>
      </c>
      <c r="C32" s="19">
        <v>1864749.3981206291</v>
      </c>
      <c r="D32" s="19">
        <v>32314.847038878019</v>
      </c>
      <c r="E32" s="19">
        <v>25933.873803606351</v>
      </c>
      <c r="F32" s="19">
        <v>3821.3303781762588</v>
      </c>
      <c r="G32" s="19">
        <v>2559.642857095409</v>
      </c>
      <c r="H32" s="19">
        <v>9852.5553314179197</v>
      </c>
      <c r="I32" s="19">
        <v>817698.19613672351</v>
      </c>
      <c r="J32" s="19">
        <v>55119.552205795451</v>
      </c>
      <c r="K32" s="19">
        <v>9050.2336883780499</v>
      </c>
      <c r="L32" s="19">
        <v>2583.8084954129699</v>
      </c>
      <c r="M32" s="19">
        <v>16533.190055803687</v>
      </c>
      <c r="N32" s="19">
        <v>9452.0484062525902</v>
      </c>
      <c r="O32" s="19">
        <v>105408.54151093401</v>
      </c>
      <c r="P32" s="19">
        <v>407593.66009329376</v>
      </c>
      <c r="Q32" s="19">
        <v>7118.093892768823</v>
      </c>
      <c r="R32" s="19">
        <v>3909.7585361208685</v>
      </c>
      <c r="S32" s="19">
        <v>67986.52034331928</v>
      </c>
      <c r="T32" s="19">
        <v>104421.16985687046</v>
      </c>
      <c r="U32" s="19">
        <v>6464.180961780954</v>
      </c>
      <c r="V32" s="19">
        <v>1747.6116911515821</v>
      </c>
      <c r="W32" s="19">
        <v>2756.4081023124245</v>
      </c>
      <c r="X32" s="19">
        <v>4754.1377195774494</v>
      </c>
      <c r="Y32" s="19">
        <v>4005.5022249855583</v>
      </c>
      <c r="Z32" s="19">
        <v>850.59953052142055</v>
      </c>
      <c r="AA32" s="19">
        <v>5368.3258805576743</v>
      </c>
      <c r="AB32" s="19">
        <v>2574.8529408867275</v>
      </c>
      <c r="AC32" s="19">
        <v>497436.83613175224</v>
      </c>
      <c r="AD32" s="19">
        <v>19256.401832144871</v>
      </c>
      <c r="AE32" s="19">
        <v>1613.6442977479905</v>
      </c>
      <c r="AF32" s="19">
        <v>17642.757534396882</v>
      </c>
      <c r="AG32" s="19">
        <v>57765.298745378284</v>
      </c>
      <c r="AH32" s="19">
        <v>65754.755349667306</v>
      </c>
      <c r="AI32" s="19">
        <v>9160.4086393926809</v>
      </c>
      <c r="AJ32" s="19">
        <v>31303.492396367223</v>
      </c>
      <c r="AK32" s="19">
        <v>25290.854313907399</v>
      </c>
      <c r="AL32" s="19">
        <v>207184.79727412824</v>
      </c>
      <c r="AM32" s="19">
        <v>78760.320278491461</v>
      </c>
      <c r="AN32" s="19">
        <v>45129.698148019488</v>
      </c>
      <c r="AO32" s="19">
        <v>51381.038218338595</v>
      </c>
      <c r="AP32" s="19">
        <v>28530.348513538938</v>
      </c>
      <c r="AQ32" s="19">
        <v>3383.3921157397431</v>
      </c>
      <c r="AR32" s="19">
        <v>15177.164740108621</v>
      </c>
      <c r="AS32" s="19">
        <v>8554.6499173921729</v>
      </c>
      <c r="AT32" s="19">
        <v>2780.4587185110577</v>
      </c>
      <c r="AU32" s="19">
        <v>1392.6912278968387</v>
      </c>
      <c r="AV32" s="19">
        <v>1590.2306750148691</v>
      </c>
      <c r="AW32" s="19">
        <v>2791.2692959694077</v>
      </c>
      <c r="AX32" s="19">
        <v>6694.3788378010231</v>
      </c>
      <c r="AY32" s="19">
        <v>3094.2815944298341</v>
      </c>
      <c r="AZ32" s="19">
        <v>1331.7538752139026</v>
      </c>
      <c r="BA32" s="19">
        <v>2268.3433681572865</v>
      </c>
      <c r="BB32" s="19">
        <v>2967.5604808426397</v>
      </c>
      <c r="BC32" s="19">
        <v>0</v>
      </c>
      <c r="BD32" s="19">
        <v>23490.995149739334</v>
      </c>
      <c r="BE32" s="19">
        <v>15779.859008537374</v>
      </c>
      <c r="BF32" s="19">
        <v>3559.9563766943897</v>
      </c>
      <c r="BG32" s="19">
        <v>2311.8742572339697</v>
      </c>
      <c r="BH32" s="19">
        <v>907.98097156905044</v>
      </c>
      <c r="BI32" s="19">
        <v>931.32453570455039</v>
      </c>
      <c r="BJ32" s="19">
        <v>17564.380918900199</v>
      </c>
      <c r="BK32" s="19">
        <v>5806.4985487950507</v>
      </c>
      <c r="BL32" s="19">
        <v>5296.4633182332855</v>
      </c>
      <c r="BM32" s="19">
        <v>814.4634319279171</v>
      </c>
      <c r="BN32" s="19">
        <v>5646.9556199439412</v>
      </c>
      <c r="BO32" s="19">
        <v>32008.406339673904</v>
      </c>
      <c r="BP32" s="19">
        <v>14869.3876202962</v>
      </c>
      <c r="BQ32" s="19">
        <v>20390.640706430138</v>
      </c>
      <c r="BR32" s="19">
        <v>13405.309030271721</v>
      </c>
      <c r="BS32" s="19">
        <v>6985.3316761584192</v>
      </c>
      <c r="BT32" s="19">
        <v>6331.9586632309765</v>
      </c>
      <c r="BU32" s="19">
        <v>3243.3712545914491</v>
      </c>
      <c r="BV32" s="19">
        <v>3088.5874086395274</v>
      </c>
      <c r="BW32" s="19">
        <v>8447.3062384929999</v>
      </c>
      <c r="BX32" s="19">
        <v>1892.9814427818092</v>
      </c>
      <c r="BY32" s="19">
        <v>1751.727742089505</v>
      </c>
      <c r="BZ32" s="19">
        <v>4802.5970536216855</v>
      </c>
      <c r="CA32" s="19">
        <v>988.88066763055804</v>
      </c>
      <c r="CB32" s="19">
        <v>0</v>
      </c>
      <c r="CC32" s="19">
        <v>496355.58994978841</v>
      </c>
      <c r="CD32" s="19">
        <v>254228.29195028989</v>
      </c>
      <c r="CE32" s="19">
        <v>123204.83462179247</v>
      </c>
      <c r="CF32" s="19">
        <v>118922.46337770605</v>
      </c>
      <c r="CG32" s="19">
        <v>37010.680731313354</v>
      </c>
      <c r="CH32" s="22"/>
      <c r="CI32" s="19">
        <v>5365.4125813553874</v>
      </c>
      <c r="CJ32" s="22"/>
      <c r="CK32" s="19">
        <v>2403481.0813830858</v>
      </c>
      <c r="CL32" s="9" t="str">
        <f>IF(ROUND(SUM(CK32),1)&gt;ROUND(SUM(Tabel_B!CK32),1),"Supply &gt; Use",IF(ROUND(SUM(CK32),1)&lt;ROUND(SUM(Tabel_B!CK32),1),"Supply &lt; Use",""))</f>
        <v/>
      </c>
    </row>
    <row r="33" spans="1:90" s="23" customFormat="1" ht="26.25" customHeight="1" x14ac:dyDescent="0.25">
      <c r="A33" s="279" t="s">
        <v>52</v>
      </c>
      <c r="B33" s="211" t="s">
        <v>194</v>
      </c>
      <c r="C33" s="30"/>
      <c r="D33" s="30"/>
      <c r="E33" s="31"/>
      <c r="F33" s="31"/>
      <c r="G33" s="31"/>
      <c r="H33" s="30"/>
      <c r="I33" s="30"/>
      <c r="J33" s="31"/>
      <c r="K33" s="31"/>
      <c r="L33" s="31"/>
      <c r="M33" s="31"/>
      <c r="N33" s="31"/>
      <c r="O33" s="31"/>
      <c r="P33" s="31"/>
      <c r="Q33" s="31"/>
      <c r="R33" s="31"/>
      <c r="S33" s="31"/>
      <c r="T33" s="31"/>
      <c r="U33" s="31"/>
      <c r="V33" s="31"/>
      <c r="W33" s="31"/>
      <c r="X33" s="31"/>
      <c r="Y33" s="31"/>
      <c r="Z33" s="31"/>
      <c r="AA33" s="31"/>
      <c r="AB33" s="31"/>
      <c r="AC33" s="30"/>
      <c r="AD33" s="30"/>
      <c r="AE33" s="31"/>
      <c r="AF33" s="31"/>
      <c r="AG33" s="30"/>
      <c r="AH33" s="30"/>
      <c r="AI33" s="31"/>
      <c r="AJ33" s="31"/>
      <c r="AK33" s="31"/>
      <c r="AL33" s="30"/>
      <c r="AM33" s="31"/>
      <c r="AN33" s="31"/>
      <c r="AO33" s="31"/>
      <c r="AP33" s="31"/>
      <c r="AQ33" s="31"/>
      <c r="AR33" s="30"/>
      <c r="AS33" s="30"/>
      <c r="AT33" s="31"/>
      <c r="AU33" s="31"/>
      <c r="AV33" s="31"/>
      <c r="AW33" s="31"/>
      <c r="AX33" s="30"/>
      <c r="AY33" s="31"/>
      <c r="AZ33" s="31"/>
      <c r="BA33" s="31"/>
      <c r="BB33" s="30"/>
      <c r="BC33" s="31"/>
      <c r="BD33" s="30"/>
      <c r="BE33" s="31"/>
      <c r="BF33" s="31"/>
      <c r="BG33" s="31"/>
      <c r="BH33" s="31"/>
      <c r="BI33" s="31"/>
      <c r="BJ33" s="30"/>
      <c r="BK33" s="31"/>
      <c r="BL33" s="31"/>
      <c r="BM33" s="31"/>
      <c r="BN33" s="31"/>
      <c r="BO33" s="30"/>
      <c r="BP33" s="30"/>
      <c r="BQ33" s="30"/>
      <c r="BR33" s="31"/>
      <c r="BS33" s="31"/>
      <c r="BT33" s="30"/>
      <c r="BU33" s="31"/>
      <c r="BV33" s="31"/>
      <c r="BW33" s="30"/>
      <c r="BX33" s="31"/>
      <c r="BY33" s="31"/>
      <c r="BZ33" s="31"/>
      <c r="CA33" s="30"/>
      <c r="CB33" s="30"/>
      <c r="CC33" s="11"/>
      <c r="CD33" s="13"/>
      <c r="CE33" s="13"/>
      <c r="CF33" s="13"/>
      <c r="CG33" s="15">
        <v>10076.191424222907</v>
      </c>
      <c r="CH33" s="12"/>
      <c r="CI33" s="15">
        <v>2514.0073874938844</v>
      </c>
      <c r="CJ33" s="28"/>
      <c r="CK33" s="15">
        <v>12590.198811716791</v>
      </c>
      <c r="CL33" s="9" t="str">
        <f>IF(ROUND(SUM(CK33),1)&gt;ROUND(SUM(Tabel_B!CK33),1),"Supply &gt; Use",IF(ROUND(SUM(CK33),1)&lt;ROUND(SUM(Tabel_B!CK33),1),"Supply &lt; Use",""))</f>
        <v/>
      </c>
    </row>
    <row r="34" spans="1:90" s="23" customFormat="1" ht="26.25" customHeight="1" x14ac:dyDescent="0.25">
      <c r="A34" s="280" t="s">
        <v>53</v>
      </c>
      <c r="B34" s="207" t="s">
        <v>195</v>
      </c>
      <c r="C34" s="12"/>
      <c r="D34" s="12"/>
      <c r="E34" s="13"/>
      <c r="F34" s="13"/>
      <c r="G34" s="13"/>
      <c r="H34" s="12"/>
      <c r="I34" s="12"/>
      <c r="J34" s="13"/>
      <c r="K34" s="13"/>
      <c r="L34" s="13"/>
      <c r="M34" s="13"/>
      <c r="N34" s="13"/>
      <c r="O34" s="13"/>
      <c r="P34" s="13"/>
      <c r="Q34" s="13"/>
      <c r="R34" s="13"/>
      <c r="S34" s="13"/>
      <c r="T34" s="13"/>
      <c r="U34" s="13"/>
      <c r="V34" s="13"/>
      <c r="W34" s="13"/>
      <c r="X34" s="13"/>
      <c r="Y34" s="13"/>
      <c r="Z34" s="13"/>
      <c r="AA34" s="13"/>
      <c r="AB34" s="13"/>
      <c r="AC34" s="12"/>
      <c r="AD34" s="12"/>
      <c r="AE34" s="13"/>
      <c r="AF34" s="13"/>
      <c r="AG34" s="12"/>
      <c r="AH34" s="12"/>
      <c r="AI34" s="13"/>
      <c r="AJ34" s="13"/>
      <c r="AK34" s="13"/>
      <c r="AL34" s="12"/>
      <c r="AM34" s="13"/>
      <c r="AN34" s="13"/>
      <c r="AO34" s="13"/>
      <c r="AP34" s="13"/>
      <c r="AQ34" s="13"/>
      <c r="AR34" s="12"/>
      <c r="AS34" s="12"/>
      <c r="AT34" s="13"/>
      <c r="AU34" s="13"/>
      <c r="AV34" s="13"/>
      <c r="AW34" s="13"/>
      <c r="AX34" s="12"/>
      <c r="AY34" s="13"/>
      <c r="AZ34" s="13"/>
      <c r="BA34" s="13"/>
      <c r="BB34" s="12"/>
      <c r="BC34" s="13"/>
      <c r="BD34" s="12"/>
      <c r="BE34" s="13"/>
      <c r="BF34" s="13"/>
      <c r="BG34" s="13"/>
      <c r="BH34" s="13"/>
      <c r="BI34" s="13"/>
      <c r="BJ34" s="12"/>
      <c r="BK34" s="13"/>
      <c r="BL34" s="13"/>
      <c r="BM34" s="13"/>
      <c r="BN34" s="13"/>
      <c r="BO34" s="12"/>
      <c r="BP34" s="12"/>
      <c r="BQ34" s="12"/>
      <c r="BR34" s="13"/>
      <c r="BS34" s="13"/>
      <c r="BT34" s="12"/>
      <c r="BU34" s="13"/>
      <c r="BV34" s="13"/>
      <c r="BW34" s="12"/>
      <c r="BX34" s="13"/>
      <c r="BY34" s="13"/>
      <c r="BZ34" s="13"/>
      <c r="CA34" s="12"/>
      <c r="CB34" s="12"/>
      <c r="CC34" s="11"/>
      <c r="CD34" s="13"/>
      <c r="CE34" s="13"/>
      <c r="CF34" s="13"/>
      <c r="CG34" s="17">
        <v>26934.489307090447</v>
      </c>
      <c r="CH34" s="12"/>
      <c r="CI34" s="17">
        <v>2851.4051938615025</v>
      </c>
      <c r="CJ34" s="12"/>
      <c r="CK34" s="15">
        <v>29785.894500951948</v>
      </c>
      <c r="CL34" s="9" t="str">
        <f>IF(ROUND(SUM(CK34),1)&gt;ROUND(SUM(Tabel_B!CK34),1),"Supply &gt; Use",IF(ROUND(SUM(CK34),1)&lt;ROUND(SUM(Tabel_B!CK34),1),"Supply &lt; Use",""))</f>
        <v/>
      </c>
    </row>
    <row r="35" spans="1:90" s="23" customFormat="1" ht="38.25" customHeight="1" x14ac:dyDescent="0.25">
      <c r="A35" s="280" t="s">
        <v>54</v>
      </c>
      <c r="B35" s="207" t="s">
        <v>196</v>
      </c>
      <c r="C35" s="24">
        <v>1616776.5564125299</v>
      </c>
      <c r="D35" s="25">
        <v>32224.381754566537</v>
      </c>
      <c r="E35" s="33">
        <v>25933.873803606351</v>
      </c>
      <c r="F35" s="33">
        <v>3821.3303781762588</v>
      </c>
      <c r="G35" s="33">
        <v>2469.1775727839258</v>
      </c>
      <c r="H35" s="34">
        <v>9852.5553314179197</v>
      </c>
      <c r="I35" s="25">
        <v>574784.69295885263</v>
      </c>
      <c r="J35" s="33">
        <v>48498.656074213606</v>
      </c>
      <c r="K35" s="33">
        <v>8949.4949166832921</v>
      </c>
      <c r="L35" s="33">
        <v>2583.4092146916441</v>
      </c>
      <c r="M35" s="33">
        <v>14318.612189343181</v>
      </c>
      <c r="N35" s="33">
        <v>7586.6428169893516</v>
      </c>
      <c r="O35" s="33">
        <v>105408.5406990578</v>
      </c>
      <c r="P35" s="33">
        <v>187563.52165034122</v>
      </c>
      <c r="Q35" s="33">
        <v>7118.093892768823</v>
      </c>
      <c r="R35" s="33">
        <v>3909.323532846191</v>
      </c>
      <c r="S35" s="33">
        <v>64084.676485461445</v>
      </c>
      <c r="T35" s="33">
        <v>97537.115413197869</v>
      </c>
      <c r="U35" s="33">
        <v>6461.8654496856507</v>
      </c>
      <c r="V35" s="33">
        <v>1747.5645107169787</v>
      </c>
      <c r="W35" s="33">
        <v>2756.3067251999501</v>
      </c>
      <c r="X35" s="33">
        <v>4752.4084510016382</v>
      </c>
      <c r="Y35" s="33">
        <v>4003.8163840495154</v>
      </c>
      <c r="Z35" s="33">
        <v>847.2874098862743</v>
      </c>
      <c r="AA35" s="33">
        <v>4084.5465785206784</v>
      </c>
      <c r="AB35" s="33">
        <v>2572.8105641977277</v>
      </c>
      <c r="AC35" s="34">
        <v>497436.32908401045</v>
      </c>
      <c r="AD35" s="25">
        <v>19256.401832144871</v>
      </c>
      <c r="AE35" s="33">
        <v>1613.6442977479905</v>
      </c>
      <c r="AF35" s="33">
        <v>17642.757534396882</v>
      </c>
      <c r="AG35" s="34">
        <v>53965.142262085283</v>
      </c>
      <c r="AH35" s="25">
        <v>64849.117903719482</v>
      </c>
      <c r="AI35" s="33">
        <v>8324.7226308359186</v>
      </c>
      <c r="AJ35" s="33">
        <v>31233.540958976162</v>
      </c>
      <c r="AK35" s="33">
        <v>25290.854313907399</v>
      </c>
      <c r="AL35" s="25">
        <v>207184.79727412824</v>
      </c>
      <c r="AM35" s="33">
        <v>78760.320278491461</v>
      </c>
      <c r="AN35" s="33">
        <v>45129.698148019488</v>
      </c>
      <c r="AO35" s="33">
        <v>51381.038218338595</v>
      </c>
      <c r="AP35" s="33">
        <v>28530.348513538938</v>
      </c>
      <c r="AQ35" s="33">
        <v>3383.3921157397431</v>
      </c>
      <c r="AR35" s="34">
        <v>15177.164740108621</v>
      </c>
      <c r="AS35" s="25">
        <v>8443.5511881223083</v>
      </c>
      <c r="AT35" s="33">
        <v>2778.7299008247419</v>
      </c>
      <c r="AU35" s="33">
        <v>1392.6912278968387</v>
      </c>
      <c r="AV35" s="33">
        <v>1590.2306750148691</v>
      </c>
      <c r="AW35" s="33">
        <v>2681.8993843858584</v>
      </c>
      <c r="AX35" s="25">
        <v>6694.3788378010231</v>
      </c>
      <c r="AY35" s="33">
        <v>3094.2815944298341</v>
      </c>
      <c r="AZ35" s="33">
        <v>1331.7538752139026</v>
      </c>
      <c r="BA35" s="33">
        <v>2268.3433681572865</v>
      </c>
      <c r="BB35" s="34">
        <v>2926.4541253517273</v>
      </c>
      <c r="BC35" s="33">
        <v>0</v>
      </c>
      <c r="BD35" s="25">
        <v>23424.931552900529</v>
      </c>
      <c r="BE35" s="33">
        <v>15731.032712496184</v>
      </c>
      <c r="BF35" s="33">
        <v>3558.2146652463853</v>
      </c>
      <c r="BG35" s="33">
        <v>2296.3786678843589</v>
      </c>
      <c r="BH35" s="33">
        <v>907.98097156905044</v>
      </c>
      <c r="BI35" s="33">
        <v>931.32453570455039</v>
      </c>
      <c r="BJ35" s="25">
        <v>17520.077331565644</v>
      </c>
      <c r="BK35" s="33">
        <v>5798.4531763546956</v>
      </c>
      <c r="BL35" s="33">
        <v>5296.4633182332855</v>
      </c>
      <c r="BM35" s="33">
        <v>814.4634319279171</v>
      </c>
      <c r="BN35" s="33">
        <v>5610.6974050497438</v>
      </c>
      <c r="BO35" s="34">
        <v>32008.406339673904</v>
      </c>
      <c r="BP35" s="34">
        <v>14869.3876202962</v>
      </c>
      <c r="BQ35" s="25">
        <v>20390.640706430138</v>
      </c>
      <c r="BR35" s="33">
        <v>13405.309030271721</v>
      </c>
      <c r="BS35" s="33">
        <v>6985.3316761584192</v>
      </c>
      <c r="BT35" s="25">
        <v>6331.9586632309765</v>
      </c>
      <c r="BU35" s="33">
        <v>3243.3712545914491</v>
      </c>
      <c r="BV35" s="33">
        <v>3088.5874086395274</v>
      </c>
      <c r="BW35" s="25">
        <v>8447.3062384929999</v>
      </c>
      <c r="BX35" s="33">
        <v>1892.9814427818092</v>
      </c>
      <c r="BY35" s="33">
        <v>1751.727742089505</v>
      </c>
      <c r="BZ35" s="33">
        <v>4802.5970536216855</v>
      </c>
      <c r="CA35" s="34">
        <v>988.88066763055804</v>
      </c>
      <c r="CB35" s="34">
        <v>0</v>
      </c>
      <c r="CC35" s="35">
        <v>496355.58994978841</v>
      </c>
      <c r="CD35" s="36">
        <v>254228.29195028989</v>
      </c>
      <c r="CE35" s="36">
        <v>123204.83462179247</v>
      </c>
      <c r="CF35" s="36">
        <v>118922.46337770605</v>
      </c>
      <c r="CG35" s="17">
        <v>0</v>
      </c>
      <c r="CH35" s="12"/>
      <c r="CI35" s="12"/>
      <c r="CJ35" s="12"/>
      <c r="CK35" s="15">
        <v>2113132.1463623182</v>
      </c>
      <c r="CL35" s="9" t="str">
        <f>IF(ROUND(SUM(CK35),1)&gt;ROUND(SUM(Tabel_B!CK35),1),"Supply &gt; Use",IF(ROUND(SUM(CK35),1)&lt;ROUND(SUM(Tabel_B!CK35),1),"Supply &lt; Use",""))</f>
        <v/>
      </c>
    </row>
    <row r="36" spans="1:90" s="23" customFormat="1" ht="26.25" customHeight="1" x14ac:dyDescent="0.25">
      <c r="A36" s="281" t="s">
        <v>55</v>
      </c>
      <c r="B36" s="231" t="s">
        <v>197</v>
      </c>
      <c r="C36" s="24">
        <v>247972.84170809912</v>
      </c>
      <c r="D36" s="25">
        <v>90.465284311483273</v>
      </c>
      <c r="E36" s="37">
        <v>0</v>
      </c>
      <c r="F36" s="37">
        <v>0</v>
      </c>
      <c r="G36" s="37">
        <v>90.465284311483273</v>
      </c>
      <c r="H36" s="38">
        <v>0</v>
      </c>
      <c r="I36" s="25">
        <v>242913.50317787094</v>
      </c>
      <c r="J36" s="37">
        <v>6620.8961315818469</v>
      </c>
      <c r="K36" s="37">
        <v>100.73877169475756</v>
      </c>
      <c r="L36" s="37">
        <v>0.39928072132601422</v>
      </c>
      <c r="M36" s="37">
        <v>2214.5778664605068</v>
      </c>
      <c r="N36" s="37">
        <v>1865.4055892632387</v>
      </c>
      <c r="O36" s="37">
        <v>8.1187621253764591E-4</v>
      </c>
      <c r="P36" s="37">
        <v>220030.13844295254</v>
      </c>
      <c r="Q36" s="37">
        <v>0</v>
      </c>
      <c r="R36" s="37">
        <v>0.43500327467767069</v>
      </c>
      <c r="S36" s="37">
        <v>3901.843857857838</v>
      </c>
      <c r="T36" s="37">
        <v>6884.0544436725886</v>
      </c>
      <c r="U36" s="37">
        <v>2.3155120953035739</v>
      </c>
      <c r="V36" s="37">
        <v>4.7180434603474902E-2</v>
      </c>
      <c r="W36" s="37">
        <v>0.10137711247440948</v>
      </c>
      <c r="X36" s="37">
        <v>1.7292685758111446</v>
      </c>
      <c r="Y36" s="37">
        <v>1.6858409360430644</v>
      </c>
      <c r="Z36" s="37">
        <v>3.312120635146246</v>
      </c>
      <c r="AA36" s="37">
        <v>1283.7793020369959</v>
      </c>
      <c r="AB36" s="37">
        <v>2.0423766889999153</v>
      </c>
      <c r="AC36" s="38">
        <v>0.50704774177084577</v>
      </c>
      <c r="AD36" s="25">
        <v>0</v>
      </c>
      <c r="AE36" s="37">
        <v>0</v>
      </c>
      <c r="AF36" s="37">
        <v>0</v>
      </c>
      <c r="AG36" s="38">
        <v>3800.1564832929989</v>
      </c>
      <c r="AH36" s="25">
        <v>905.63744594782486</v>
      </c>
      <c r="AI36" s="37">
        <v>835.68600855676243</v>
      </c>
      <c r="AJ36" s="37">
        <v>69.951437391062385</v>
      </c>
      <c r="AK36" s="37">
        <v>0</v>
      </c>
      <c r="AL36" s="25">
        <v>0</v>
      </c>
      <c r="AM36" s="37">
        <v>0</v>
      </c>
      <c r="AN36" s="37">
        <v>0</v>
      </c>
      <c r="AO36" s="37">
        <v>0</v>
      </c>
      <c r="AP36" s="37">
        <v>0</v>
      </c>
      <c r="AQ36" s="37">
        <v>0</v>
      </c>
      <c r="AR36" s="38">
        <v>0</v>
      </c>
      <c r="AS36" s="25">
        <v>111.09872926986509</v>
      </c>
      <c r="AT36" s="37">
        <v>1.7288176863159619</v>
      </c>
      <c r="AU36" s="37">
        <v>0</v>
      </c>
      <c r="AV36" s="37">
        <v>0</v>
      </c>
      <c r="AW36" s="37">
        <v>109.36991158354913</v>
      </c>
      <c r="AX36" s="25">
        <v>0</v>
      </c>
      <c r="AY36" s="37">
        <v>0</v>
      </c>
      <c r="AZ36" s="37">
        <v>0</v>
      </c>
      <c r="BA36" s="37">
        <v>0</v>
      </c>
      <c r="BB36" s="38">
        <v>41.106355490912343</v>
      </c>
      <c r="BC36" s="37">
        <v>0</v>
      </c>
      <c r="BD36" s="25">
        <v>66.063596838805054</v>
      </c>
      <c r="BE36" s="37">
        <v>48.826296041189522</v>
      </c>
      <c r="BF36" s="37">
        <v>1.7417114480046711</v>
      </c>
      <c r="BG36" s="37">
        <v>15.49558934961086</v>
      </c>
      <c r="BH36" s="37">
        <v>0</v>
      </c>
      <c r="BI36" s="37">
        <v>0</v>
      </c>
      <c r="BJ36" s="25">
        <v>44.303587334552788</v>
      </c>
      <c r="BK36" s="37">
        <v>8.0453724403549618</v>
      </c>
      <c r="BL36" s="37">
        <v>0</v>
      </c>
      <c r="BM36" s="37">
        <v>0</v>
      </c>
      <c r="BN36" s="37">
        <v>36.258214894197828</v>
      </c>
      <c r="BO36" s="38">
        <v>0</v>
      </c>
      <c r="BP36" s="38">
        <v>0</v>
      </c>
      <c r="BQ36" s="25">
        <v>0</v>
      </c>
      <c r="BR36" s="37">
        <v>0</v>
      </c>
      <c r="BS36" s="37">
        <v>0</v>
      </c>
      <c r="BT36" s="25">
        <v>0</v>
      </c>
      <c r="BU36" s="37">
        <v>0</v>
      </c>
      <c r="BV36" s="37">
        <v>0</v>
      </c>
      <c r="BW36" s="25">
        <v>0</v>
      </c>
      <c r="BX36" s="37">
        <v>0</v>
      </c>
      <c r="BY36" s="37">
        <v>0</v>
      </c>
      <c r="BZ36" s="37">
        <v>0</v>
      </c>
      <c r="CA36" s="38">
        <v>0</v>
      </c>
      <c r="CB36" s="38">
        <v>0</v>
      </c>
      <c r="CC36" s="35">
        <v>0</v>
      </c>
      <c r="CD36" s="37">
        <v>0</v>
      </c>
      <c r="CE36" s="39">
        <v>0</v>
      </c>
      <c r="CF36" s="39">
        <v>0</v>
      </c>
      <c r="CG36" s="17">
        <v>0</v>
      </c>
      <c r="CH36" s="12"/>
      <c r="CI36" s="12"/>
      <c r="CJ36" s="12"/>
      <c r="CK36" s="15">
        <v>247972.84170809912</v>
      </c>
      <c r="CL36" s="9" t="str">
        <f>IF(ROUND(SUM(CK36),1)&gt;ROUND(SUM(Tabel_B!CK36),1),"Supply &gt; Use",IF(ROUND(SUM(CK36),1)&lt;ROUND(SUM(Tabel_B!CK36),1),"Supply &lt; Use",""))</f>
        <v/>
      </c>
    </row>
    <row r="37" spans="1:90" s="23" customFormat="1" ht="26.25" customHeight="1" thickBot="1" x14ac:dyDescent="0.3">
      <c r="A37" s="282" t="s">
        <v>0</v>
      </c>
      <c r="B37" s="213" t="s">
        <v>198</v>
      </c>
      <c r="C37" s="40"/>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9"/>
    </row>
    <row r="38" spans="1:90" s="23" customFormat="1" ht="26.25" customHeight="1" thickTop="1" thickBot="1" x14ac:dyDescent="0.3">
      <c r="A38" s="286" t="s">
        <v>56</v>
      </c>
      <c r="B38" s="224" t="s">
        <v>336</v>
      </c>
      <c r="C38" s="42">
        <v>3804316.3266523108</v>
      </c>
      <c r="D38" s="42">
        <v>76798.958020129125</v>
      </c>
      <c r="E38" s="42">
        <v>36742.603290442697</v>
      </c>
      <c r="F38" s="42">
        <v>37496.711872591019</v>
      </c>
      <c r="G38" s="42">
        <v>2559.642857095409</v>
      </c>
      <c r="H38" s="42">
        <v>9852.5553314179197</v>
      </c>
      <c r="I38" s="42">
        <v>2367234.6175066954</v>
      </c>
      <c r="J38" s="42">
        <v>57968.54921319049</v>
      </c>
      <c r="K38" s="42">
        <v>9069.3279943441466</v>
      </c>
      <c r="L38" s="42">
        <v>3313.1248823037859</v>
      </c>
      <c r="M38" s="42">
        <v>18110.741097791928</v>
      </c>
      <c r="N38" s="42">
        <v>10880.527302127415</v>
      </c>
      <c r="O38" s="42">
        <v>1578932.7372828778</v>
      </c>
      <c r="P38" s="42">
        <v>421127.77740930318</v>
      </c>
      <c r="Q38" s="42">
        <v>7155.1695577831879</v>
      </c>
      <c r="R38" s="42">
        <v>4706.1265674574588</v>
      </c>
      <c r="S38" s="42">
        <v>68022.465801932165</v>
      </c>
      <c r="T38" s="42">
        <v>158764.06298262413</v>
      </c>
      <c r="U38" s="42">
        <v>6464.180961780954</v>
      </c>
      <c r="V38" s="42">
        <v>1747.6116911515821</v>
      </c>
      <c r="W38" s="42">
        <v>2756.4081023124245</v>
      </c>
      <c r="X38" s="42">
        <v>4754.1377195774494</v>
      </c>
      <c r="Y38" s="42">
        <v>4005.5022249855583</v>
      </c>
      <c r="Z38" s="42">
        <v>850.59953052142055</v>
      </c>
      <c r="AA38" s="42">
        <v>6030.7142437441298</v>
      </c>
      <c r="AB38" s="42">
        <v>2574.8529408867275</v>
      </c>
      <c r="AC38" s="42">
        <v>834151.00569565163</v>
      </c>
      <c r="AD38" s="42">
        <v>27949.364719917357</v>
      </c>
      <c r="AE38" s="42">
        <v>1613.8477182437387</v>
      </c>
      <c r="AF38" s="42">
        <v>26335.517001673623</v>
      </c>
      <c r="AG38" s="42">
        <v>57796.720653923403</v>
      </c>
      <c r="AH38" s="42">
        <v>65762.753534118892</v>
      </c>
      <c r="AI38" s="42">
        <v>9160.4086393926809</v>
      </c>
      <c r="AJ38" s="42">
        <v>31311.490580818816</v>
      </c>
      <c r="AK38" s="42">
        <v>25290.854313907399</v>
      </c>
      <c r="AL38" s="42">
        <v>207184.79727412824</v>
      </c>
      <c r="AM38" s="42">
        <v>78760.320278491461</v>
      </c>
      <c r="AN38" s="42">
        <v>45129.698148019488</v>
      </c>
      <c r="AO38" s="42">
        <v>51381.038218338595</v>
      </c>
      <c r="AP38" s="42">
        <v>28530.348513538938</v>
      </c>
      <c r="AQ38" s="42">
        <v>3383.3921157397431</v>
      </c>
      <c r="AR38" s="42">
        <v>15178.308831746408</v>
      </c>
      <c r="AS38" s="42">
        <v>8555.1047695205416</v>
      </c>
      <c r="AT38" s="42">
        <v>2780.4587185110577</v>
      </c>
      <c r="AU38" s="42">
        <v>1393.1460800252071</v>
      </c>
      <c r="AV38" s="42">
        <v>1590.2306750148691</v>
      </c>
      <c r="AW38" s="42">
        <v>2791.2692959694077</v>
      </c>
      <c r="AX38" s="42">
        <v>6694.3788378010231</v>
      </c>
      <c r="AY38" s="42">
        <v>3094.2815944298341</v>
      </c>
      <c r="AZ38" s="42">
        <v>1331.7538752139026</v>
      </c>
      <c r="BA38" s="42">
        <v>2268.3433681572865</v>
      </c>
      <c r="BB38" s="42">
        <v>2967.5604808426397</v>
      </c>
      <c r="BC38" s="42">
        <v>0</v>
      </c>
      <c r="BD38" s="42">
        <v>23490.995149739334</v>
      </c>
      <c r="BE38" s="42">
        <v>15779.859008537374</v>
      </c>
      <c r="BF38" s="42">
        <v>3559.9563766943897</v>
      </c>
      <c r="BG38" s="42">
        <v>2311.8742572339697</v>
      </c>
      <c r="BH38" s="42">
        <v>907.98097156905044</v>
      </c>
      <c r="BI38" s="42">
        <v>931.32453570455039</v>
      </c>
      <c r="BJ38" s="42">
        <v>17564.380918900199</v>
      </c>
      <c r="BK38" s="42">
        <v>5806.4985487950507</v>
      </c>
      <c r="BL38" s="42">
        <v>5296.4633182332855</v>
      </c>
      <c r="BM38" s="42">
        <v>814.4634319279171</v>
      </c>
      <c r="BN38" s="42">
        <v>5646.9556199439412</v>
      </c>
      <c r="BO38" s="42">
        <v>32060.599506262024</v>
      </c>
      <c r="BP38" s="42">
        <v>14871.226235153292</v>
      </c>
      <c r="BQ38" s="42">
        <v>20427.802545983526</v>
      </c>
      <c r="BR38" s="42">
        <v>13442.470869825111</v>
      </c>
      <c r="BS38" s="42">
        <v>6985.3316761584192</v>
      </c>
      <c r="BT38" s="42">
        <v>6333.8633694111541</v>
      </c>
      <c r="BU38" s="42">
        <v>3244.2466128711462</v>
      </c>
      <c r="BV38" s="42">
        <v>3089.6167565400078</v>
      </c>
      <c r="BW38" s="42">
        <v>8451.3651662713619</v>
      </c>
      <c r="BX38" s="42">
        <v>1893.5695376038859</v>
      </c>
      <c r="BY38" s="42">
        <v>1751.727742089505</v>
      </c>
      <c r="BZ38" s="42">
        <v>4806.0678865779701</v>
      </c>
      <c r="CA38" s="42">
        <v>989.96810469744992</v>
      </c>
      <c r="CB38" s="42">
        <v>0</v>
      </c>
      <c r="CC38" s="42">
        <v>496355.58994978841</v>
      </c>
      <c r="CD38" s="42">
        <v>254228.29195028989</v>
      </c>
      <c r="CE38" s="42">
        <v>123204.83462179247</v>
      </c>
      <c r="CF38" s="42">
        <v>118922.46337770605</v>
      </c>
      <c r="CG38" s="42">
        <v>37010.680731313354</v>
      </c>
      <c r="CH38" s="43"/>
      <c r="CI38" s="42">
        <v>3754999.3750868659</v>
      </c>
      <c r="CJ38" s="42">
        <v>51493.236370965198</v>
      </c>
      <c r="CK38" s="42">
        <v>8144175.2087912429</v>
      </c>
      <c r="CL38" s="9" t="str">
        <f>IF(ROUND(SUM(CK38),1)&gt;ROUND(SUM(Tabel_B!CK38),1),"Supply &gt; Use",IF(ROUND(SUM(CK38),1)&lt;ROUND(SUM(Tabel_B!CK38),1),"Supply &lt; Use",""))</f>
        <v/>
      </c>
    </row>
    <row r="39" spans="1:90" s="1" customFormat="1" ht="28.5" customHeight="1" thickTop="1" x14ac:dyDescent="0.25">
      <c r="A39" s="287"/>
      <c r="B39" s="44"/>
      <c r="C39" s="45" t="str">
        <f>IF(ROUND(SUM(C38),1)&gt;ROUND(SUM(Tabel_B!C38),1),"Supply &gt; Use",IF(ROUND(SUM(C38),1)&lt;ROUND(SUM(Tabel_B!C38),1),"Supply &lt; Use",""))</f>
        <v/>
      </c>
      <c r="D39" s="45" t="str">
        <f>IF(ROUND(SUM(D38),1)&gt;ROUND(SUM(Tabel_B!D38),1),"Supply &gt; Use",IF(ROUND(SUM(D38),1)&lt;ROUND(SUM(Tabel_B!D38),1),"Supply &lt; Use",""))</f>
        <v/>
      </c>
      <c r="E39" s="45" t="str">
        <f>IF(ROUND(SUM(E38),1)&gt;ROUND(SUM(Tabel_B!E38),1),"Supply &gt; Use",IF(ROUND(SUM(E38),1)&lt;ROUND(SUM(Tabel_B!E38),1),"Supply &lt; Use",""))</f>
        <v/>
      </c>
      <c r="F39" s="45" t="str">
        <f>IF(ROUND(SUM(F38),1)&gt;ROUND(SUM(Tabel_B!F38),1),"Supply &gt; Use",IF(ROUND(SUM(F38),1)&lt;ROUND(SUM(Tabel_B!F38),1),"Supply &lt; Use",""))</f>
        <v/>
      </c>
      <c r="G39" s="45" t="str">
        <f>IF(ROUND(SUM(G38),1)&gt;ROUND(SUM(Tabel_B!G38),1),"Supply &gt; Use",IF(ROUND(SUM(G38),1)&lt;ROUND(SUM(Tabel_B!G38),1),"Supply &lt; Use",""))</f>
        <v/>
      </c>
      <c r="H39" s="45" t="str">
        <f>IF(ROUND(SUM(H38),1)&gt;ROUND(SUM(Tabel_B!H38),1),"Supply &gt; Use",IF(ROUND(SUM(H38),1)&lt;ROUND(SUM(Tabel_B!H38),1),"Supply &lt; Use",""))</f>
        <v/>
      </c>
      <c r="I39" s="45" t="str">
        <f>IF(ROUND(SUM(I38),1)&gt;ROUND(SUM(Tabel_B!I38),1),"Supply &gt; Use",IF(ROUND(SUM(I38),1)&lt;ROUND(SUM(Tabel_B!I38),1),"Supply &lt; Use",""))</f>
        <v/>
      </c>
      <c r="J39" s="45" t="str">
        <f>IF(ROUND(SUM(J38),1)&gt;ROUND(SUM(Tabel_B!J38),1),"Supply &gt; Use",IF(ROUND(SUM(J38),1)&lt;ROUND(SUM(Tabel_B!J38),1),"Supply &lt; Use",""))</f>
        <v/>
      </c>
      <c r="K39" s="45" t="str">
        <f>IF(ROUND(SUM(K38),1)&gt;ROUND(SUM(Tabel_B!K38),1),"Supply &gt; Use",IF(ROUND(SUM(K38),1)&lt;ROUND(SUM(Tabel_B!K38),1),"Supply &lt; Use",""))</f>
        <v/>
      </c>
      <c r="L39" s="45" t="str">
        <f>IF(ROUND(SUM(L38),1)&gt;ROUND(SUM(Tabel_B!L38),1),"Supply &gt; Use",IF(ROUND(SUM(L38),1)&lt;ROUND(SUM(Tabel_B!L38),1),"Supply &lt; Use",""))</f>
        <v/>
      </c>
      <c r="M39" s="45" t="str">
        <f>IF(ROUND(SUM(M38),1)&gt;ROUND(SUM(Tabel_B!M38),1),"Supply &gt; Use",IF(ROUND(SUM(M38),1)&lt;ROUND(SUM(Tabel_B!M38),1),"Supply &lt; Use",""))</f>
        <v/>
      </c>
      <c r="N39" s="45" t="str">
        <f>IF(ROUND(SUM(N38),1)&gt;ROUND(SUM(Tabel_B!N38),1),"Supply &gt; Use",IF(ROUND(SUM(N38),1)&lt;ROUND(SUM(Tabel_B!N38),1),"Supply &lt; Use",""))</f>
        <v/>
      </c>
      <c r="O39" s="45" t="str">
        <f>IF(ROUND(SUM(O38),1)&gt;ROUND(SUM(Tabel_B!O38),1),"Supply &gt; Use",IF(ROUND(SUM(O38),1)&lt;ROUND(SUM(Tabel_B!O38),1),"Supply &lt; Use",""))</f>
        <v/>
      </c>
      <c r="P39" s="45" t="str">
        <f>IF(ROUND(SUM(P38),1)&gt;ROUND(SUM(Tabel_B!P38),1),"Supply &gt; Use",IF(ROUND(SUM(P38),1)&lt;ROUND(SUM(Tabel_B!P38),1),"Supply &lt; Use",""))</f>
        <v/>
      </c>
      <c r="Q39" s="45" t="str">
        <f>IF(ROUND(SUM(Q38),1)&gt;ROUND(SUM(Tabel_B!Q38),1),"Supply &gt; Use",IF(ROUND(SUM(Q38),1)&lt;ROUND(SUM(Tabel_B!Q38),1),"Supply &lt; Use",""))</f>
        <v/>
      </c>
      <c r="R39" s="45" t="str">
        <f>IF(ROUND(SUM(R38),1)&gt;ROUND(SUM(Tabel_B!R38),1),"Supply &gt; Use",IF(ROUND(SUM(R38),1)&lt;ROUND(SUM(Tabel_B!R38),1),"Supply &lt; Use",""))</f>
        <v/>
      </c>
      <c r="S39" s="45" t="str">
        <f>IF(ROUND(SUM(S38),1)&gt;ROUND(SUM(Tabel_B!S38),1),"Supply &gt; Use",IF(ROUND(SUM(S38),1)&lt;ROUND(SUM(Tabel_B!S38),1),"Supply &lt; Use",""))</f>
        <v/>
      </c>
      <c r="T39" s="45" t="str">
        <f>IF(ROUND(SUM(T38),1)&gt;ROUND(SUM(Tabel_B!T38),1),"Supply &gt; Use",IF(ROUND(SUM(T38),1)&lt;ROUND(SUM(Tabel_B!T38),1),"Supply &lt; Use",""))</f>
        <v/>
      </c>
      <c r="U39" s="45" t="str">
        <f>IF(ROUND(SUM(U38),1)&gt;ROUND(SUM(Tabel_B!U38),1),"Supply &gt; Use",IF(ROUND(SUM(U38),1)&lt;ROUND(SUM(Tabel_B!U38),1),"Supply &lt; Use",""))</f>
        <v/>
      </c>
      <c r="V39" s="45" t="str">
        <f>IF(ROUND(SUM(V38),1)&gt;ROUND(SUM(Tabel_B!V38),1),"Supply &gt; Use",IF(ROUND(SUM(V38),1)&lt;ROUND(SUM(Tabel_B!V38),1),"Supply &lt; Use",""))</f>
        <v/>
      </c>
      <c r="W39" s="45" t="str">
        <f>IF(ROUND(SUM(W38),1)&gt;ROUND(SUM(Tabel_B!W38),1),"Supply &gt; Use",IF(ROUND(SUM(W38),1)&lt;ROUND(SUM(Tabel_B!W38),1),"Supply &lt; Use",""))</f>
        <v/>
      </c>
      <c r="X39" s="45" t="str">
        <f>IF(ROUND(SUM(X38),1)&gt;ROUND(SUM(Tabel_B!X38),1),"Supply &gt; Use",IF(ROUND(SUM(X38),1)&lt;ROUND(SUM(Tabel_B!X38),1),"Supply &lt; Use",""))</f>
        <v/>
      </c>
      <c r="Y39" s="45" t="str">
        <f>IF(ROUND(SUM(Y38),1)&gt;ROUND(SUM(Tabel_B!Y38),1),"Supply &gt; Use",IF(ROUND(SUM(Y38),1)&lt;ROUND(SUM(Tabel_B!Y38),1),"Supply &lt; Use",""))</f>
        <v/>
      </c>
      <c r="Z39" s="45" t="str">
        <f>IF(ROUND(SUM(Z38),1)&gt;ROUND(SUM(Tabel_B!Z38),1),"Supply &gt; Use",IF(ROUND(SUM(Z38),1)&lt;ROUND(SUM(Tabel_B!Z38),1),"Supply &lt; Use",""))</f>
        <v/>
      </c>
      <c r="AA39" s="45" t="str">
        <f>IF(ROUND(SUM(AA38),1)&gt;ROUND(SUM(Tabel_B!AA38),1),"Supply &gt; Use",IF(ROUND(SUM(AA38),1)&lt;ROUND(SUM(Tabel_B!AA38),1),"Supply &lt; Use",""))</f>
        <v/>
      </c>
      <c r="AB39" s="45" t="str">
        <f>IF(ROUND(SUM(AB38),1)&gt;ROUND(SUM(Tabel_B!AB38),1),"Supply &gt; Use",IF(ROUND(SUM(AB38),1)&lt;ROUND(SUM(Tabel_B!AB38),1),"Supply &lt; Use",""))</f>
        <v/>
      </c>
      <c r="AC39" s="45" t="str">
        <f>IF(ROUND(SUM(AC38),1)&gt;ROUND(SUM(Tabel_B!AC38),1),"Supply &gt; Use",IF(ROUND(SUM(AC38),1)&lt;ROUND(SUM(Tabel_B!AC38),1),"Supply &lt; Use",""))</f>
        <v/>
      </c>
      <c r="AD39" s="45" t="str">
        <f>IF(ROUND(SUM(AD38),1)&gt;ROUND(SUM(Tabel_B!AD38),1),"Supply &gt; Use",IF(ROUND(SUM(AD38),1)&lt;ROUND(SUM(Tabel_B!AD38),1),"Supply &lt; Use",""))</f>
        <v/>
      </c>
      <c r="AE39" s="45" t="str">
        <f>IF(ROUND(SUM(AE38),1)&gt;ROUND(SUM(Tabel_B!AE38),1),"Supply &gt; Use",IF(ROUND(SUM(AE38),1)&lt;ROUND(SUM(Tabel_B!AE38),1),"Supply &lt; Use",""))</f>
        <v/>
      </c>
      <c r="AF39" s="45" t="str">
        <f>IF(ROUND(SUM(AF38),1)&gt;ROUND(SUM(Tabel_B!AF38),1),"Supply &gt; Use",IF(ROUND(SUM(AF38),1)&lt;ROUND(SUM(Tabel_B!AF38),1),"Supply &lt; Use",""))</f>
        <v/>
      </c>
      <c r="AG39" s="45" t="str">
        <f>IF(ROUND(SUM(AG38),1)&gt;ROUND(SUM(Tabel_B!AG38),1),"Supply &gt; Use",IF(ROUND(SUM(AG38),1)&lt;ROUND(SUM(Tabel_B!AG38),1),"Supply &lt; Use",""))</f>
        <v/>
      </c>
      <c r="AH39" s="45" t="str">
        <f>IF(ROUND(SUM(AH38),1)&gt;ROUND(SUM(Tabel_B!AH38),1),"Supply &gt; Use",IF(ROUND(SUM(AH38),1)&lt;ROUND(SUM(Tabel_B!AH38),1),"Supply &lt; Use",""))</f>
        <v/>
      </c>
      <c r="AI39" s="45" t="str">
        <f>IF(ROUND(SUM(AI38),1)&gt;ROUND(SUM(Tabel_B!AI38),1),"Supply &gt; Use",IF(ROUND(SUM(AI38),1)&lt;ROUND(SUM(Tabel_B!AI38),1),"Supply &lt; Use",""))</f>
        <v/>
      </c>
      <c r="AJ39" s="45" t="str">
        <f>IF(ROUND(SUM(AJ38),1)&gt;ROUND(SUM(Tabel_B!AJ38),1),"Supply &gt; Use",IF(ROUND(SUM(AJ38),1)&lt;ROUND(SUM(Tabel_B!AJ38),1),"Supply &lt; Use",""))</f>
        <v/>
      </c>
      <c r="AK39" s="45" t="str">
        <f>IF(ROUND(SUM(AK38),1)&gt;ROUND(SUM(Tabel_B!AK38),1),"Supply &gt; Use",IF(ROUND(SUM(AK38),1)&lt;ROUND(SUM(Tabel_B!AK38),1),"Supply &lt; Use",""))</f>
        <v/>
      </c>
      <c r="AL39" s="45" t="str">
        <f>IF(ROUND(SUM(AL38),1)&gt;ROUND(SUM(Tabel_B!AL38),1),"Supply &gt; Use",IF(ROUND(SUM(AL38),1)&lt;ROUND(SUM(Tabel_B!AL38),1),"Supply &lt; Use",""))</f>
        <v/>
      </c>
      <c r="AM39" s="45" t="str">
        <f>IF(ROUND(SUM(AM38),1)&gt;ROUND(SUM(Tabel_B!AM38),1),"Supply &gt; Use",IF(ROUND(SUM(AM38),1)&lt;ROUND(SUM(Tabel_B!AM38),1),"Supply &lt; Use",""))</f>
        <v/>
      </c>
      <c r="AN39" s="45" t="str">
        <f>IF(ROUND(SUM(AN38),1)&gt;ROUND(SUM(Tabel_B!AN38),1),"Supply &gt; Use",IF(ROUND(SUM(AN38),1)&lt;ROUND(SUM(Tabel_B!AN38),1),"Supply &lt; Use",""))</f>
        <v/>
      </c>
      <c r="AO39" s="45" t="str">
        <f>IF(ROUND(SUM(AO38),1)&gt;ROUND(SUM(Tabel_B!AO38),1),"Supply &gt; Use",IF(ROUND(SUM(AO38),1)&lt;ROUND(SUM(Tabel_B!AO38),1),"Supply &lt; Use",""))</f>
        <v/>
      </c>
      <c r="AP39" s="45" t="str">
        <f>IF(ROUND(SUM(AP38),1)&gt;ROUND(SUM(Tabel_B!AP38),1),"Supply &gt; Use",IF(ROUND(SUM(AP38),1)&lt;ROUND(SUM(Tabel_B!AP38),1),"Supply &lt; Use",""))</f>
        <v/>
      </c>
      <c r="AQ39" s="45" t="str">
        <f>IF(ROUND(SUM(AQ38),1)&gt;ROUND(SUM(Tabel_B!AQ38),1),"Supply &gt; Use",IF(ROUND(SUM(AQ38),1)&lt;ROUND(SUM(Tabel_B!AQ38),1),"Supply &lt; Use",""))</f>
        <v/>
      </c>
      <c r="AR39" s="45" t="str">
        <f>IF(ROUND(SUM(AR38),1)&gt;ROUND(SUM(Tabel_B!AR38),1),"Supply &gt; Use",IF(ROUND(SUM(AR38),1)&lt;ROUND(SUM(Tabel_B!AR38),1),"Supply &lt; Use",""))</f>
        <v/>
      </c>
      <c r="AS39" s="45" t="str">
        <f>IF(ROUND(SUM(AS38),1)&gt;ROUND(SUM(Tabel_B!AS38),1),"Supply &gt; Use",IF(ROUND(SUM(AS38),1)&lt;ROUND(SUM(Tabel_B!AS38),1),"Supply &lt; Use",""))</f>
        <v/>
      </c>
      <c r="AT39" s="45" t="str">
        <f>IF(ROUND(SUM(AT38),1)&gt;ROUND(SUM(Tabel_B!AT38),1),"Supply &gt; Use",IF(ROUND(SUM(AT38),1)&lt;ROUND(SUM(Tabel_B!AT38),1),"Supply &lt; Use",""))</f>
        <v/>
      </c>
      <c r="AU39" s="45" t="str">
        <f>IF(ROUND(SUM(AU38),1)&gt;ROUND(SUM(Tabel_B!AU38),1),"Supply &gt; Use",IF(ROUND(SUM(AU38),1)&lt;ROUND(SUM(Tabel_B!AU38),1),"Supply &lt; Use",""))</f>
        <v/>
      </c>
      <c r="AV39" s="45" t="str">
        <f>IF(ROUND(SUM(AV38),1)&gt;ROUND(SUM(Tabel_B!AV38),1),"Supply &gt; Use",IF(ROUND(SUM(AV38),1)&lt;ROUND(SUM(Tabel_B!AV38),1),"Supply &lt; Use",""))</f>
        <v/>
      </c>
      <c r="AW39" s="45" t="str">
        <f>IF(ROUND(SUM(AW38),1)&gt;ROUND(SUM(Tabel_B!AW38),1),"Supply &gt; Use",IF(ROUND(SUM(AW38),1)&lt;ROUND(SUM(Tabel_B!AW38),1),"Supply &lt; Use",""))</f>
        <v/>
      </c>
      <c r="AX39" s="45" t="str">
        <f>IF(ROUND(SUM(AX38),1)&gt;ROUND(SUM(Tabel_B!AX38),1),"Supply &gt; Use",IF(ROUND(SUM(AX38),1)&lt;ROUND(SUM(Tabel_B!AX38),1),"Supply &lt; Use",""))</f>
        <v/>
      </c>
      <c r="AY39" s="45" t="str">
        <f>IF(ROUND(SUM(AY38),1)&gt;ROUND(SUM(Tabel_B!AY38),1),"Supply &gt; Use",IF(ROUND(SUM(AY38),1)&lt;ROUND(SUM(Tabel_B!AY38),1),"Supply &lt; Use",""))</f>
        <v/>
      </c>
      <c r="AZ39" s="45" t="str">
        <f>IF(ROUND(SUM(AZ38),1)&gt;ROUND(SUM(Tabel_B!AZ38),1),"Supply &gt; Use",IF(ROUND(SUM(AZ38),1)&lt;ROUND(SUM(Tabel_B!AZ38),1),"Supply &lt; Use",""))</f>
        <v/>
      </c>
      <c r="BA39" s="45" t="str">
        <f>IF(ROUND(SUM(BA38),1)&gt;ROUND(SUM(Tabel_B!BA38),1),"Supply &gt; Use",IF(ROUND(SUM(BA38),1)&lt;ROUND(SUM(Tabel_B!BA38),1),"Supply &lt; Use",""))</f>
        <v/>
      </c>
      <c r="BB39" s="45" t="str">
        <f>IF(ROUND(SUM(BB38),1)&gt;ROUND(SUM(Tabel_B!BB38),1),"Supply &gt; Use",IF(ROUND(SUM(BB38),1)&lt;ROUND(SUM(Tabel_B!BB38),1),"Supply &lt; Use",""))</f>
        <v/>
      </c>
      <c r="BC39" s="45" t="str">
        <f>IF(ROUND(SUM(BC38),1)&gt;ROUND(SUM(Tabel_B!BC38),1),"Supply &gt; Use",IF(ROUND(SUM(BC38),1)&lt;ROUND(SUM(Tabel_B!BC38),1),"Supply &lt; Use",""))</f>
        <v/>
      </c>
      <c r="BD39" s="45" t="str">
        <f>IF(ROUND(SUM(BD38),1)&gt;ROUND(SUM(Tabel_B!BD38),1),"Supply &gt; Use",IF(ROUND(SUM(BD38),1)&lt;ROUND(SUM(Tabel_B!BD38),1),"Supply &lt; Use",""))</f>
        <v/>
      </c>
      <c r="BE39" s="45" t="str">
        <f>IF(ROUND(SUM(BE38),1)&gt;ROUND(SUM(Tabel_B!BE38),1),"Supply &gt; Use",IF(ROUND(SUM(BE38),1)&lt;ROUND(SUM(Tabel_B!BE38),1),"Supply &lt; Use",""))</f>
        <v/>
      </c>
      <c r="BF39" s="45" t="str">
        <f>IF(ROUND(SUM(BF38),1)&gt;ROUND(SUM(Tabel_B!BF38),1),"Supply &gt; Use",IF(ROUND(SUM(BF38),1)&lt;ROUND(SUM(Tabel_B!BF38),1),"Supply &lt; Use",""))</f>
        <v/>
      </c>
      <c r="BG39" s="45" t="str">
        <f>IF(ROUND(SUM(BG38),1)&gt;ROUND(SUM(Tabel_B!BG38),1),"Supply &gt; Use",IF(ROUND(SUM(BG38),1)&lt;ROUND(SUM(Tabel_B!BG38),1),"Supply &lt; Use",""))</f>
        <v/>
      </c>
      <c r="BH39" s="45" t="str">
        <f>IF(ROUND(SUM(BH38),1)&gt;ROUND(SUM(Tabel_B!BH38),1),"Supply &gt; Use",IF(ROUND(SUM(BH38),1)&lt;ROUND(SUM(Tabel_B!BH38),1),"Supply &lt; Use",""))</f>
        <v/>
      </c>
      <c r="BI39" s="45" t="str">
        <f>IF(ROUND(SUM(BI38),1)&gt;ROUND(SUM(Tabel_B!BI38),1),"Supply &gt; Use",IF(ROUND(SUM(BI38),1)&lt;ROUND(SUM(Tabel_B!BI38),1),"Supply &lt; Use",""))</f>
        <v/>
      </c>
      <c r="BJ39" s="45" t="str">
        <f>IF(ROUND(SUM(BJ38),1)&gt;ROUND(SUM(Tabel_B!BJ38),1),"Supply &gt; Use",IF(ROUND(SUM(BJ38),1)&lt;ROUND(SUM(Tabel_B!BJ38),1),"Supply &lt; Use",""))</f>
        <v/>
      </c>
      <c r="BK39" s="45" t="str">
        <f>IF(ROUND(SUM(BK38),1)&gt;ROUND(SUM(Tabel_B!BK38),1),"Supply &gt; Use",IF(ROUND(SUM(BK38),1)&lt;ROUND(SUM(Tabel_B!BK38),1),"Supply &lt; Use",""))</f>
        <v/>
      </c>
      <c r="BL39" s="45" t="str">
        <f>IF(ROUND(SUM(BL38),1)&gt;ROUND(SUM(Tabel_B!BL38),1),"Supply &gt; Use",IF(ROUND(SUM(BL38),1)&lt;ROUND(SUM(Tabel_B!BL38),1),"Supply &lt; Use",""))</f>
        <v/>
      </c>
      <c r="BM39" s="45" t="str">
        <f>IF(ROUND(SUM(BM38),1)&gt;ROUND(SUM(Tabel_B!BM38),1),"Supply &gt; Use",IF(ROUND(SUM(BM38),1)&lt;ROUND(SUM(Tabel_B!BM38),1),"Supply &lt; Use",""))</f>
        <v/>
      </c>
      <c r="BN39" s="45" t="str">
        <f>IF(ROUND(SUM(BN38),1)&gt;ROUND(SUM(Tabel_B!BN38),1),"Supply &gt; Use",IF(ROUND(SUM(BN38),1)&lt;ROUND(SUM(Tabel_B!BN38),1),"Supply &lt; Use",""))</f>
        <v/>
      </c>
      <c r="BO39" s="45" t="str">
        <f>IF(ROUND(SUM(BO38),1)&gt;ROUND(SUM(Tabel_B!BO38),1),"Supply &gt; Use",IF(ROUND(SUM(BO38),1)&lt;ROUND(SUM(Tabel_B!BO38),1),"Supply &lt; Use",""))</f>
        <v/>
      </c>
      <c r="BP39" s="45" t="str">
        <f>IF(ROUND(SUM(BP38),1)&gt;ROUND(SUM(Tabel_B!BP38),1),"Supply &gt; Use",IF(ROUND(SUM(BP38),1)&lt;ROUND(SUM(Tabel_B!BP38),1),"Supply &lt; Use",""))</f>
        <v/>
      </c>
      <c r="BQ39" s="45" t="str">
        <f>IF(ROUND(SUM(BQ38),1)&gt;ROUND(SUM(Tabel_B!BQ38),1),"Supply &gt; Use",IF(ROUND(SUM(BQ38),1)&lt;ROUND(SUM(Tabel_B!BQ38),1),"Supply &lt; Use",""))</f>
        <v/>
      </c>
      <c r="BR39" s="45" t="str">
        <f>IF(ROUND(SUM(BR38),1)&gt;ROUND(SUM(Tabel_B!BR38),1),"Supply &gt; Use",IF(ROUND(SUM(BR38),1)&lt;ROUND(SUM(Tabel_B!BR38),1),"Supply &lt; Use",""))</f>
        <v/>
      </c>
      <c r="BS39" s="45" t="str">
        <f>IF(ROUND(SUM(BS38),1)&gt;ROUND(SUM(Tabel_B!BS38),1),"Supply &gt; Use",IF(ROUND(SUM(BS38),1)&lt;ROUND(SUM(Tabel_B!BS38),1),"Supply &lt; Use",""))</f>
        <v/>
      </c>
      <c r="BT39" s="45" t="str">
        <f>IF(ROUND(SUM(BT38),1)&gt;ROUND(SUM(Tabel_B!BT38),1),"Supply &gt; Use",IF(ROUND(SUM(BT38),1)&lt;ROUND(SUM(Tabel_B!BT38),1),"Supply &lt; Use",""))</f>
        <v/>
      </c>
      <c r="BU39" s="45" t="str">
        <f>IF(ROUND(SUM(BU38),1)&gt;ROUND(SUM(Tabel_B!BU38),1),"Supply &gt; Use",IF(ROUND(SUM(BU38),1)&lt;ROUND(SUM(Tabel_B!BU38),1),"Supply &lt; Use",""))</f>
        <v/>
      </c>
      <c r="BV39" s="45" t="str">
        <f>IF(ROUND(SUM(BV38),1)&gt;ROUND(SUM(Tabel_B!BV38),1),"Supply &gt; Use",IF(ROUND(SUM(BV38),1)&lt;ROUND(SUM(Tabel_B!BV38),1),"Supply &lt; Use",""))</f>
        <v/>
      </c>
      <c r="BW39" s="45" t="str">
        <f>IF(ROUND(SUM(BW38),1)&gt;ROUND(SUM(Tabel_B!BW38),1),"Supply &gt; Use",IF(ROUND(SUM(BW38),1)&lt;ROUND(SUM(Tabel_B!BW38),1),"Supply &lt; Use",""))</f>
        <v/>
      </c>
      <c r="BX39" s="45" t="str">
        <f>IF(ROUND(SUM(BX38),1)&gt;ROUND(SUM(Tabel_B!BX38),1),"Supply &gt; Use",IF(ROUND(SUM(BX38),1)&lt;ROUND(SUM(Tabel_B!BX38),1),"Supply &lt; Use",""))</f>
        <v/>
      </c>
      <c r="BY39" s="45" t="str">
        <f>IF(ROUND(SUM(BY38),1)&gt;ROUND(SUM(Tabel_B!BY38),1),"Supply &gt; Use",IF(ROUND(SUM(BY38),1)&lt;ROUND(SUM(Tabel_B!BY38),1),"Supply &lt; Use",""))</f>
        <v/>
      </c>
      <c r="BZ39" s="45" t="str">
        <f>IF(ROUND(SUM(BZ38),1)&gt;ROUND(SUM(Tabel_B!BZ38),1),"Supply &gt; Use",IF(ROUND(SUM(BZ38),1)&lt;ROUND(SUM(Tabel_B!BZ38),1),"Supply &lt; Use",""))</f>
        <v/>
      </c>
      <c r="CA39" s="45" t="str">
        <f>IF(ROUND(SUM(CA38),1)&gt;ROUND(SUM(Tabel_B!CA38),1),"Supply &gt; Use",IF(ROUND(SUM(CA38),1)&lt;ROUND(SUM(Tabel_B!CA38),1),"Supply &lt; Use",""))</f>
        <v/>
      </c>
      <c r="CB39" s="45" t="str">
        <f>IF(ROUND(SUM(CB38),1)&gt;ROUND(SUM(Tabel_B!CB38),1),"Supply &gt; Use",IF(ROUND(SUM(CB38),1)&lt;ROUND(SUM(Tabel_B!CB38),1),"Supply &lt; Use",""))</f>
        <v/>
      </c>
      <c r="CC39" s="45" t="str">
        <f>IF(ROUND(SUM(CC38),1)&gt;ROUND(SUM(Tabel_B!CC38),1),"Supply &gt; Use",IF(ROUND(SUM(CC38),1)&lt;ROUND(SUM(Tabel_B!CC38),1),"Supply &lt; Use",""))</f>
        <v/>
      </c>
      <c r="CD39" s="45" t="str">
        <f>IF(ROUND(SUM(CD38),1)&gt;ROUND(SUM(Tabel_B!CD38),1),"Supply &gt; Use",IF(ROUND(SUM(CD38),1)&lt;ROUND(SUM(Tabel_B!CD38),1),"Supply &lt; Use",""))</f>
        <v/>
      </c>
      <c r="CE39" s="45" t="str">
        <f>IF(ROUND(SUM(CE38),1)&gt;ROUND(SUM(Tabel_B!CE38),1),"Supply &gt; Use",IF(ROUND(SUM(CE38),1)&lt;ROUND(SUM(Tabel_B!CE38),1),"Supply &lt; Use",""))</f>
        <v/>
      </c>
      <c r="CF39" s="45" t="str">
        <f>IF(ROUND(SUM(CF38),1)&gt;ROUND(SUM(Tabel_B!CF38),1),"Supply &gt; Use",IF(ROUND(SUM(CF38),1)&lt;ROUND(SUM(Tabel_B!CF38),1),"Supply &lt; Use",""))</f>
        <v/>
      </c>
      <c r="CG39" s="45"/>
      <c r="CH39" s="45"/>
      <c r="CI39" s="45"/>
      <c r="CJ39" s="45"/>
      <c r="CK39" s="45" t="str">
        <f>IF(ROUND(SUM(CK38),1)&gt;ROUND(SUM(Tabel_B!CK38),1),"Supply &gt; Use",IF(ROUND(SUM(CK38),1)&lt;ROUND(SUM(Tabel_B!CK38),1),"Supply &lt; Use",""))</f>
        <v/>
      </c>
      <c r="CL39" s="2"/>
    </row>
    <row r="40" spans="1:90" s="23" customFormat="1" ht="26.25" customHeight="1" x14ac:dyDescent="0.25">
      <c r="A40" s="274"/>
      <c r="CK40" s="46"/>
      <c r="CL40" s="48"/>
    </row>
  </sheetData>
  <dataConsolidate/>
  <conditionalFormatting sqref="CL3:CL38 C39:CK39">
    <cfRule type="containsText" dxfId="9" priority="1" stopIfTrue="1" operator="containsText" text="Supply &lt; Use">
      <formula>NOT(ISERROR(SEARCH("Supply &lt; Use",C3)))</formula>
    </cfRule>
    <cfRule type="containsText" dxfId="8" priority="2" stopIfTrue="1" operator="containsText" text="Supply &gt; Use">
      <formula>NOT(ISERROR(SEARCH("Supply &gt; Use",C3)))</formula>
    </cfRule>
  </conditionalFormatting>
  <dataValidations count="2">
    <dataValidation type="custom" allowBlank="1" showInputMessage="1" showErrorMessage="1" errorTitle="Wrong data input" error="Data entry is limited to numeric values._x000d__x000a_: symbol can be used for not available data." sqref="CK38 CG38 CG32:CG36 CK3:CK36" xr:uid="{00000000-0002-0000-0100-000000000000}">
      <formula1>OR(ISNUMBER(CG3),CG3=":")</formula1>
    </dataValidation>
    <dataValidation type="custom" allowBlank="1" showInputMessage="1" showErrorMessage="1" errorTitle="Wrong data input" error="Data entry is limited to positive values or zero._x000d__x000a_: symbol can be used for not available data." sqref="CI38:CJ38 C38:CF38 C35:CF36 CC32:CF32 CI11:CI34 C11:CB32 CJ3:CJ10 D10 E9 F8 G7 H6" xr:uid="{00000000-0002-0000-0100-000001000000}">
      <formula1>OR(AND(ISNUMBER(C3),C3&gt;=0),C3=":")</formula1>
    </dataValidation>
  </dataValidations>
  <pageMargins left="0.39370078740157483" right="0.19685039370078741" top="0.19685039370078741" bottom="0.19685039370078741" header="0.31496062992125984" footer="0.31496062992125984"/>
  <pageSetup paperSize="9" scale="41" fitToWidth="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_B">
    <tabColor theme="0"/>
    <outlinePr summaryBelow="0" summaryRight="0"/>
  </sheetPr>
  <dimension ref="A1:CL53"/>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74" customWidth="1"/>
    <col min="2" max="2" width="50.7109375" style="157" customWidth="1"/>
    <col min="3" max="47" width="14.85546875" style="189" customWidth="1"/>
    <col min="48" max="48" width="15.85546875" style="189" customWidth="1"/>
    <col min="49" max="78" width="14.85546875" style="189" customWidth="1"/>
    <col min="79" max="79" width="15.85546875" style="189" customWidth="1"/>
    <col min="80" max="86" width="14.85546875" style="189" customWidth="1"/>
    <col min="87" max="87" width="18.5703125" style="189" customWidth="1"/>
    <col min="88" max="89" width="14.85546875" style="189" customWidth="1"/>
    <col min="90" max="90" width="16.140625" style="190" customWidth="1"/>
    <col min="91" max="16384" width="11.42578125" style="188"/>
  </cols>
  <sheetData>
    <row r="1" spans="1:90" s="143" customFormat="1" ht="195" customHeight="1" x14ac:dyDescent="0.25">
      <c r="A1" s="275"/>
      <c r="B1" s="223" t="s">
        <v>337</v>
      </c>
      <c r="C1" s="218" t="s">
        <v>200</v>
      </c>
      <c r="D1" s="221" t="s">
        <v>274</v>
      </c>
      <c r="E1" s="216" t="s">
        <v>201</v>
      </c>
      <c r="F1" s="216" t="s">
        <v>202</v>
      </c>
      <c r="G1" s="216" t="s">
        <v>203</v>
      </c>
      <c r="H1" s="215" t="s">
        <v>204</v>
      </c>
      <c r="I1" s="215" t="s">
        <v>205</v>
      </c>
      <c r="J1" s="216" t="s">
        <v>206</v>
      </c>
      <c r="K1" s="216" t="s">
        <v>207</v>
      </c>
      <c r="L1" s="216" t="s">
        <v>208</v>
      </c>
      <c r="M1" s="216" t="s">
        <v>209</v>
      </c>
      <c r="N1" s="216" t="s">
        <v>210</v>
      </c>
      <c r="O1" s="216" t="s">
        <v>211</v>
      </c>
      <c r="P1" s="216" t="s">
        <v>212</v>
      </c>
      <c r="Q1" s="216" t="s">
        <v>213</v>
      </c>
      <c r="R1" s="216" t="s">
        <v>214</v>
      </c>
      <c r="S1" s="216" t="s">
        <v>215</v>
      </c>
      <c r="T1" s="216" t="s">
        <v>216</v>
      </c>
      <c r="U1" s="216" t="s">
        <v>217</v>
      </c>
      <c r="V1" s="216" t="s">
        <v>218</v>
      </c>
      <c r="W1" s="216" t="s">
        <v>219</v>
      </c>
      <c r="X1" s="216" t="s">
        <v>220</v>
      </c>
      <c r="Y1" s="216" t="s">
        <v>221</v>
      </c>
      <c r="Z1" s="216" t="s">
        <v>222</v>
      </c>
      <c r="AA1" s="216" t="s">
        <v>223</v>
      </c>
      <c r="AB1" s="216" t="s">
        <v>224</v>
      </c>
      <c r="AC1" s="215" t="s">
        <v>225</v>
      </c>
      <c r="AD1" s="221" t="s">
        <v>275</v>
      </c>
      <c r="AE1" s="216" t="s">
        <v>226</v>
      </c>
      <c r="AF1" s="216" t="s">
        <v>227</v>
      </c>
      <c r="AG1" s="215" t="s">
        <v>228</v>
      </c>
      <c r="AH1" s="221" t="s">
        <v>276</v>
      </c>
      <c r="AI1" s="216" t="s">
        <v>229</v>
      </c>
      <c r="AJ1" s="216" t="s">
        <v>230</v>
      </c>
      <c r="AK1" s="216" t="s">
        <v>231</v>
      </c>
      <c r="AL1" s="221" t="s">
        <v>277</v>
      </c>
      <c r="AM1" s="216" t="s">
        <v>232</v>
      </c>
      <c r="AN1" s="216" t="s">
        <v>233</v>
      </c>
      <c r="AO1" s="222" t="s">
        <v>234</v>
      </c>
      <c r="AP1" s="216" t="s">
        <v>235</v>
      </c>
      <c r="AQ1" s="216" t="s">
        <v>236</v>
      </c>
      <c r="AR1" s="215" t="s">
        <v>237</v>
      </c>
      <c r="AS1" s="221" t="s">
        <v>278</v>
      </c>
      <c r="AT1" s="216" t="s">
        <v>238</v>
      </c>
      <c r="AU1" s="216" t="s">
        <v>239</v>
      </c>
      <c r="AV1" s="216" t="s">
        <v>240</v>
      </c>
      <c r="AW1" s="216" t="s">
        <v>241</v>
      </c>
      <c r="AX1" s="221" t="s">
        <v>279</v>
      </c>
      <c r="AY1" s="216" t="s">
        <v>242</v>
      </c>
      <c r="AZ1" s="216" t="s">
        <v>243</v>
      </c>
      <c r="BA1" s="216" t="s">
        <v>244</v>
      </c>
      <c r="BB1" s="215" t="s">
        <v>245</v>
      </c>
      <c r="BC1" s="222" t="s">
        <v>318</v>
      </c>
      <c r="BD1" s="221" t="s">
        <v>280</v>
      </c>
      <c r="BE1" s="216" t="s">
        <v>246</v>
      </c>
      <c r="BF1" s="216" t="s">
        <v>247</v>
      </c>
      <c r="BG1" s="216" t="s">
        <v>248</v>
      </c>
      <c r="BH1" s="216" t="s">
        <v>249</v>
      </c>
      <c r="BI1" s="216" t="s">
        <v>250</v>
      </c>
      <c r="BJ1" s="221" t="s">
        <v>281</v>
      </c>
      <c r="BK1" s="216" t="s">
        <v>251</v>
      </c>
      <c r="BL1" s="216" t="s">
        <v>252</v>
      </c>
      <c r="BM1" s="216" t="s">
        <v>253</v>
      </c>
      <c r="BN1" s="216" t="s">
        <v>254</v>
      </c>
      <c r="BO1" s="215" t="s">
        <v>255</v>
      </c>
      <c r="BP1" s="215" t="s">
        <v>256</v>
      </c>
      <c r="BQ1" s="221" t="s">
        <v>282</v>
      </c>
      <c r="BR1" s="216" t="s">
        <v>257</v>
      </c>
      <c r="BS1" s="216" t="s">
        <v>258</v>
      </c>
      <c r="BT1" s="221" t="s">
        <v>283</v>
      </c>
      <c r="BU1" s="216" t="s">
        <v>259</v>
      </c>
      <c r="BV1" s="216" t="s">
        <v>260</v>
      </c>
      <c r="BW1" s="221" t="s">
        <v>284</v>
      </c>
      <c r="BX1" s="216" t="s">
        <v>261</v>
      </c>
      <c r="BY1" s="216" t="s">
        <v>262</v>
      </c>
      <c r="BZ1" s="216" t="s">
        <v>263</v>
      </c>
      <c r="CA1" s="215" t="s">
        <v>264</v>
      </c>
      <c r="CB1" s="215" t="s">
        <v>265</v>
      </c>
      <c r="CC1" s="221" t="s">
        <v>289</v>
      </c>
      <c r="CD1" s="222" t="s">
        <v>290</v>
      </c>
      <c r="CE1" s="222" t="s">
        <v>291</v>
      </c>
      <c r="CF1" s="262" t="s">
        <v>292</v>
      </c>
      <c r="CG1" s="263" t="s">
        <v>293</v>
      </c>
      <c r="CH1" s="263" t="s">
        <v>294</v>
      </c>
      <c r="CI1" s="263" t="s">
        <v>295</v>
      </c>
      <c r="CJ1" s="217" t="s">
        <v>285</v>
      </c>
      <c r="CK1" s="217" t="s">
        <v>199</v>
      </c>
      <c r="CL1" s="142"/>
    </row>
    <row r="2" spans="1:90" s="143" customFormat="1" ht="26.25" customHeight="1" x14ac:dyDescent="0.25">
      <c r="A2" s="267"/>
      <c r="B2" s="214"/>
      <c r="C2" s="322" t="s">
        <v>57</v>
      </c>
      <c r="D2" s="323" t="s">
        <v>58</v>
      </c>
      <c r="E2" s="324" t="s">
        <v>59</v>
      </c>
      <c r="F2" s="324" t="s">
        <v>60</v>
      </c>
      <c r="G2" s="324" t="s">
        <v>61</v>
      </c>
      <c r="H2" s="323" t="s">
        <v>62</v>
      </c>
      <c r="I2" s="323" t="s">
        <v>63</v>
      </c>
      <c r="J2" s="324" t="s">
        <v>64</v>
      </c>
      <c r="K2" s="324" t="s">
        <v>65</v>
      </c>
      <c r="L2" s="324" t="s">
        <v>66</v>
      </c>
      <c r="M2" s="324" t="s">
        <v>67</v>
      </c>
      <c r="N2" s="324" t="s">
        <v>68</v>
      </c>
      <c r="O2" s="324" t="s">
        <v>69</v>
      </c>
      <c r="P2" s="324" t="s">
        <v>70</v>
      </c>
      <c r="Q2" s="324" t="s">
        <v>71</v>
      </c>
      <c r="R2" s="324" t="s">
        <v>72</v>
      </c>
      <c r="S2" s="324" t="s">
        <v>73</v>
      </c>
      <c r="T2" s="324" t="s">
        <v>74</v>
      </c>
      <c r="U2" s="324" t="s">
        <v>75</v>
      </c>
      <c r="V2" s="324" t="s">
        <v>76</v>
      </c>
      <c r="W2" s="324" t="s">
        <v>77</v>
      </c>
      <c r="X2" s="324" t="s">
        <v>78</v>
      </c>
      <c r="Y2" s="324" t="s">
        <v>79</v>
      </c>
      <c r="Z2" s="324" t="s">
        <v>80</v>
      </c>
      <c r="AA2" s="324" t="s">
        <v>81</v>
      </c>
      <c r="AB2" s="324" t="s">
        <v>82</v>
      </c>
      <c r="AC2" s="323" t="s">
        <v>83</v>
      </c>
      <c r="AD2" s="323" t="s">
        <v>84</v>
      </c>
      <c r="AE2" s="324" t="s">
        <v>85</v>
      </c>
      <c r="AF2" s="324" t="s">
        <v>86</v>
      </c>
      <c r="AG2" s="323" t="s">
        <v>87</v>
      </c>
      <c r="AH2" s="323" t="s">
        <v>88</v>
      </c>
      <c r="AI2" s="324" t="s">
        <v>89</v>
      </c>
      <c r="AJ2" s="324" t="s">
        <v>90</v>
      </c>
      <c r="AK2" s="324" t="s">
        <v>91</v>
      </c>
      <c r="AL2" s="323" t="s">
        <v>92</v>
      </c>
      <c r="AM2" s="324" t="s">
        <v>93</v>
      </c>
      <c r="AN2" s="324" t="s">
        <v>94</v>
      </c>
      <c r="AO2" s="324" t="s">
        <v>95</v>
      </c>
      <c r="AP2" s="324" t="s">
        <v>96</v>
      </c>
      <c r="AQ2" s="324" t="s">
        <v>97</v>
      </c>
      <c r="AR2" s="323" t="s">
        <v>98</v>
      </c>
      <c r="AS2" s="323" t="s">
        <v>99</v>
      </c>
      <c r="AT2" s="324" t="s">
        <v>100</v>
      </c>
      <c r="AU2" s="324" t="s">
        <v>101</v>
      </c>
      <c r="AV2" s="324" t="s">
        <v>102</v>
      </c>
      <c r="AW2" s="324" t="s">
        <v>103</v>
      </c>
      <c r="AX2" s="323" t="s">
        <v>104</v>
      </c>
      <c r="AY2" s="324" t="s">
        <v>105</v>
      </c>
      <c r="AZ2" s="324" t="s">
        <v>106</v>
      </c>
      <c r="BA2" s="324" t="s">
        <v>107</v>
      </c>
      <c r="BB2" s="323" t="s">
        <v>108</v>
      </c>
      <c r="BC2" s="324" t="s">
        <v>109</v>
      </c>
      <c r="BD2" s="323" t="s">
        <v>110</v>
      </c>
      <c r="BE2" s="324" t="s">
        <v>111</v>
      </c>
      <c r="BF2" s="324" t="s">
        <v>112</v>
      </c>
      <c r="BG2" s="324" t="s">
        <v>113</v>
      </c>
      <c r="BH2" s="324" t="s">
        <v>114</v>
      </c>
      <c r="BI2" s="324" t="s">
        <v>115</v>
      </c>
      <c r="BJ2" s="323" t="s">
        <v>116</v>
      </c>
      <c r="BK2" s="324" t="s">
        <v>117</v>
      </c>
      <c r="BL2" s="324" t="s">
        <v>118</v>
      </c>
      <c r="BM2" s="324" t="s">
        <v>119</v>
      </c>
      <c r="BN2" s="324" t="s">
        <v>120</v>
      </c>
      <c r="BO2" s="323" t="s">
        <v>121</v>
      </c>
      <c r="BP2" s="323" t="s">
        <v>122</v>
      </c>
      <c r="BQ2" s="323" t="s">
        <v>123</v>
      </c>
      <c r="BR2" s="324" t="s">
        <v>124</v>
      </c>
      <c r="BS2" s="324" t="s">
        <v>125</v>
      </c>
      <c r="BT2" s="323" t="s">
        <v>126</v>
      </c>
      <c r="BU2" s="324" t="s">
        <v>127</v>
      </c>
      <c r="BV2" s="324" t="s">
        <v>128</v>
      </c>
      <c r="BW2" s="323" t="s">
        <v>129</v>
      </c>
      <c r="BX2" s="324" t="s">
        <v>130</v>
      </c>
      <c r="BY2" s="324" t="s">
        <v>131</v>
      </c>
      <c r="BZ2" s="324" t="s">
        <v>132</v>
      </c>
      <c r="CA2" s="323" t="s">
        <v>133</v>
      </c>
      <c r="CB2" s="323" t="s">
        <v>134</v>
      </c>
      <c r="CC2" s="323" t="s">
        <v>135</v>
      </c>
      <c r="CD2" s="324" t="s">
        <v>136</v>
      </c>
      <c r="CE2" s="324" t="s">
        <v>137</v>
      </c>
      <c r="CF2" s="324" t="s">
        <v>138</v>
      </c>
      <c r="CG2" s="325" t="s">
        <v>139</v>
      </c>
      <c r="CH2" s="325" t="s">
        <v>0</v>
      </c>
      <c r="CI2" s="326" t="s">
        <v>140</v>
      </c>
      <c r="CJ2" s="327" t="s">
        <v>141</v>
      </c>
      <c r="CK2" s="328" t="s">
        <v>142</v>
      </c>
      <c r="CL2" s="142"/>
    </row>
    <row r="3" spans="1:90" s="145" customFormat="1" ht="38.25" x14ac:dyDescent="0.25">
      <c r="A3" s="276" t="s">
        <v>22</v>
      </c>
      <c r="B3" s="206" t="s">
        <v>164</v>
      </c>
      <c r="C3" s="321">
        <v>51493.236370965198</v>
      </c>
      <c r="D3" s="321">
        <v>40439.083905281019</v>
      </c>
      <c r="E3" s="321">
        <v>6763.702410866259</v>
      </c>
      <c r="F3" s="321">
        <v>33675.38149441476</v>
      </c>
      <c r="G3" s="321">
        <v>0</v>
      </c>
      <c r="H3" s="321">
        <v>0</v>
      </c>
      <c r="I3" s="321">
        <v>8357.525627469744</v>
      </c>
      <c r="J3" s="321">
        <v>0</v>
      </c>
      <c r="K3" s="321">
        <v>0</v>
      </c>
      <c r="L3" s="321">
        <v>0</v>
      </c>
      <c r="M3" s="321">
        <v>0</v>
      </c>
      <c r="N3" s="321">
        <v>0</v>
      </c>
      <c r="O3" s="321">
        <v>0</v>
      </c>
      <c r="P3" s="321">
        <v>8357.525627469744</v>
      </c>
      <c r="Q3" s="321">
        <v>0</v>
      </c>
      <c r="R3" s="321">
        <v>0</v>
      </c>
      <c r="S3" s="321">
        <v>0</v>
      </c>
      <c r="T3" s="321">
        <v>0</v>
      </c>
      <c r="U3" s="321">
        <v>0</v>
      </c>
      <c r="V3" s="321">
        <v>0</v>
      </c>
      <c r="W3" s="321">
        <v>0</v>
      </c>
      <c r="X3" s="321">
        <v>0</v>
      </c>
      <c r="Y3" s="321">
        <v>0</v>
      </c>
      <c r="Z3" s="321">
        <v>0</v>
      </c>
      <c r="AA3" s="321">
        <v>0</v>
      </c>
      <c r="AB3" s="321">
        <v>0</v>
      </c>
      <c r="AC3" s="321">
        <v>2696.6268382144335</v>
      </c>
      <c r="AD3" s="321">
        <v>0</v>
      </c>
      <c r="AE3" s="321">
        <v>0</v>
      </c>
      <c r="AF3" s="321">
        <v>0</v>
      </c>
      <c r="AG3" s="321">
        <v>0</v>
      </c>
      <c r="AH3" s="321">
        <v>0</v>
      </c>
      <c r="AI3" s="321">
        <v>0</v>
      </c>
      <c r="AJ3" s="321">
        <v>0</v>
      </c>
      <c r="AK3" s="321">
        <v>0</v>
      </c>
      <c r="AL3" s="321">
        <v>0</v>
      </c>
      <c r="AM3" s="321">
        <v>0</v>
      </c>
      <c r="AN3" s="321">
        <v>0</v>
      </c>
      <c r="AO3" s="321">
        <v>0</v>
      </c>
      <c r="AP3" s="321">
        <v>0</v>
      </c>
      <c r="AQ3" s="321">
        <v>0</v>
      </c>
      <c r="AR3" s="321">
        <v>0</v>
      </c>
      <c r="AS3" s="321">
        <v>0</v>
      </c>
      <c r="AT3" s="321">
        <v>0</v>
      </c>
      <c r="AU3" s="321">
        <v>0</v>
      </c>
      <c r="AV3" s="321">
        <v>0</v>
      </c>
      <c r="AW3" s="321">
        <v>0</v>
      </c>
      <c r="AX3" s="321">
        <v>0</v>
      </c>
      <c r="AY3" s="321">
        <v>0</v>
      </c>
      <c r="AZ3" s="321">
        <v>0</v>
      </c>
      <c r="BA3" s="321">
        <v>0</v>
      </c>
      <c r="BB3" s="321">
        <v>0</v>
      </c>
      <c r="BC3" s="321">
        <v>0</v>
      </c>
      <c r="BD3" s="321">
        <v>0</v>
      </c>
      <c r="BE3" s="321">
        <v>0</v>
      </c>
      <c r="BF3" s="321">
        <v>0</v>
      </c>
      <c r="BG3" s="321">
        <v>0</v>
      </c>
      <c r="BH3" s="321">
        <v>0</v>
      </c>
      <c r="BI3" s="321">
        <v>0</v>
      </c>
      <c r="BJ3" s="321">
        <v>0</v>
      </c>
      <c r="BK3" s="321">
        <v>0</v>
      </c>
      <c r="BL3" s="321">
        <v>0</v>
      </c>
      <c r="BM3" s="321">
        <v>0</v>
      </c>
      <c r="BN3" s="321">
        <v>0</v>
      </c>
      <c r="BO3" s="321">
        <v>0</v>
      </c>
      <c r="BP3" s="321">
        <v>0</v>
      </c>
      <c r="BQ3" s="321">
        <v>0</v>
      </c>
      <c r="BR3" s="321">
        <v>0</v>
      </c>
      <c r="BS3" s="321">
        <v>0</v>
      </c>
      <c r="BT3" s="321">
        <v>0</v>
      </c>
      <c r="BU3" s="321">
        <v>0</v>
      </c>
      <c r="BV3" s="321">
        <v>0</v>
      </c>
      <c r="BW3" s="321">
        <v>0</v>
      </c>
      <c r="BX3" s="321">
        <v>0</v>
      </c>
      <c r="BY3" s="321">
        <v>0</v>
      </c>
      <c r="BZ3" s="321">
        <v>0</v>
      </c>
      <c r="CA3" s="321">
        <v>0</v>
      </c>
      <c r="CB3" s="321">
        <v>0</v>
      </c>
      <c r="CC3" s="264"/>
      <c r="CD3" s="264"/>
      <c r="CE3" s="264"/>
      <c r="CF3" s="264"/>
      <c r="CG3" s="264"/>
      <c r="CH3" s="265">
        <v>0</v>
      </c>
      <c r="CI3" s="264"/>
      <c r="CJ3" s="264"/>
      <c r="CK3" s="321">
        <v>51493.236370965198</v>
      </c>
      <c r="CL3" s="144" t="str">
        <f>IF(ROUND(SUM(CK3),1)&gt;ROUND(SUM(Tabel_A!CK3),1),"Supply &lt; Use",IF(ROUND(SUM(CK3),1)&lt;ROUND(SUM(Tabel_A!CK3),1),"Supply &gt; Use",""))</f>
        <v/>
      </c>
    </row>
    <row r="4" spans="1:90" s="152" customFormat="1" ht="26.25" customHeight="1" x14ac:dyDescent="0.25">
      <c r="A4" s="277" t="s">
        <v>23</v>
      </c>
      <c r="B4" s="226" t="s">
        <v>165</v>
      </c>
      <c r="C4" s="146">
        <v>0</v>
      </c>
      <c r="D4" s="147">
        <v>0</v>
      </c>
      <c r="E4" s="148">
        <v>0</v>
      </c>
      <c r="F4" s="148">
        <v>0</v>
      </c>
      <c r="G4" s="148">
        <v>0</v>
      </c>
      <c r="H4" s="147">
        <v>0</v>
      </c>
      <c r="I4" s="147">
        <v>0</v>
      </c>
      <c r="J4" s="148">
        <v>0</v>
      </c>
      <c r="K4" s="148">
        <v>0</v>
      </c>
      <c r="L4" s="148">
        <v>0</v>
      </c>
      <c r="M4" s="148">
        <v>0</v>
      </c>
      <c r="N4" s="148">
        <v>0</v>
      </c>
      <c r="O4" s="148">
        <v>0</v>
      </c>
      <c r="P4" s="148">
        <v>0</v>
      </c>
      <c r="Q4" s="148">
        <v>0</v>
      </c>
      <c r="R4" s="148">
        <v>0</v>
      </c>
      <c r="S4" s="148">
        <v>0</v>
      </c>
      <c r="T4" s="148">
        <v>0</v>
      </c>
      <c r="U4" s="148">
        <v>0</v>
      </c>
      <c r="V4" s="148">
        <v>0</v>
      </c>
      <c r="W4" s="148">
        <v>0</v>
      </c>
      <c r="X4" s="148">
        <v>0</v>
      </c>
      <c r="Y4" s="148">
        <v>0</v>
      </c>
      <c r="Z4" s="148">
        <v>0</v>
      </c>
      <c r="AA4" s="148">
        <v>0</v>
      </c>
      <c r="AB4" s="148">
        <v>0</v>
      </c>
      <c r="AC4" s="147">
        <v>0</v>
      </c>
      <c r="AD4" s="147">
        <v>0</v>
      </c>
      <c r="AE4" s="148">
        <v>0</v>
      </c>
      <c r="AF4" s="148">
        <v>0</v>
      </c>
      <c r="AG4" s="147">
        <v>0</v>
      </c>
      <c r="AH4" s="147">
        <v>0</v>
      </c>
      <c r="AI4" s="148">
        <v>0</v>
      </c>
      <c r="AJ4" s="148">
        <v>0</v>
      </c>
      <c r="AK4" s="148">
        <v>0</v>
      </c>
      <c r="AL4" s="147">
        <v>0</v>
      </c>
      <c r="AM4" s="148">
        <v>0</v>
      </c>
      <c r="AN4" s="148">
        <v>0</v>
      </c>
      <c r="AO4" s="148">
        <v>0</v>
      </c>
      <c r="AP4" s="148">
        <v>0</v>
      </c>
      <c r="AQ4" s="148">
        <v>0</v>
      </c>
      <c r="AR4" s="147">
        <v>0</v>
      </c>
      <c r="AS4" s="147">
        <v>0</v>
      </c>
      <c r="AT4" s="148">
        <v>0</v>
      </c>
      <c r="AU4" s="148">
        <v>0</v>
      </c>
      <c r="AV4" s="148">
        <v>0</v>
      </c>
      <c r="AW4" s="148">
        <v>0</v>
      </c>
      <c r="AX4" s="147">
        <v>0</v>
      </c>
      <c r="AY4" s="148">
        <v>0</v>
      </c>
      <c r="AZ4" s="148">
        <v>0</v>
      </c>
      <c r="BA4" s="148">
        <v>0</v>
      </c>
      <c r="BB4" s="147">
        <v>0</v>
      </c>
      <c r="BC4" s="148">
        <v>0</v>
      </c>
      <c r="BD4" s="147">
        <v>0</v>
      </c>
      <c r="BE4" s="148">
        <v>0</v>
      </c>
      <c r="BF4" s="148">
        <v>0</v>
      </c>
      <c r="BG4" s="148">
        <v>0</v>
      </c>
      <c r="BH4" s="148">
        <v>0</v>
      </c>
      <c r="BI4" s="148">
        <v>0</v>
      </c>
      <c r="BJ4" s="147">
        <v>0</v>
      </c>
      <c r="BK4" s="148">
        <v>0</v>
      </c>
      <c r="BL4" s="148">
        <v>0</v>
      </c>
      <c r="BM4" s="148">
        <v>0</v>
      </c>
      <c r="BN4" s="148">
        <v>0</v>
      </c>
      <c r="BO4" s="147">
        <v>0</v>
      </c>
      <c r="BP4" s="147">
        <v>0</v>
      </c>
      <c r="BQ4" s="147">
        <v>0</v>
      </c>
      <c r="BR4" s="148">
        <v>0</v>
      </c>
      <c r="BS4" s="148">
        <v>0</v>
      </c>
      <c r="BT4" s="147">
        <v>0</v>
      </c>
      <c r="BU4" s="148">
        <v>0</v>
      </c>
      <c r="BV4" s="148">
        <v>0</v>
      </c>
      <c r="BW4" s="147">
        <v>0</v>
      </c>
      <c r="BX4" s="148">
        <v>0</v>
      </c>
      <c r="BY4" s="148">
        <v>0</v>
      </c>
      <c r="BZ4" s="148">
        <v>0</v>
      </c>
      <c r="CA4" s="147">
        <v>0</v>
      </c>
      <c r="CB4" s="147">
        <v>0</v>
      </c>
      <c r="CC4" s="149"/>
      <c r="CD4" s="150"/>
      <c r="CE4" s="150"/>
      <c r="CF4" s="150"/>
      <c r="CG4" s="149"/>
      <c r="CH4" s="151">
        <v>0</v>
      </c>
      <c r="CI4" s="149"/>
      <c r="CJ4" s="149"/>
      <c r="CK4" s="151">
        <v>0</v>
      </c>
      <c r="CL4" s="144" t="str">
        <f>IF(ROUND(SUM(CK4),1)&gt;ROUND(SUM(Tabel_A!CK4),1),"Supply &lt; Use",IF(ROUND(SUM(CK4),1)&lt;ROUND(SUM(Tabel_A!CK4),1),"Supply &gt; Use",""))</f>
        <v/>
      </c>
    </row>
    <row r="5" spans="1:90" s="152" customFormat="1" ht="26.25" customHeight="1" x14ac:dyDescent="0.25">
      <c r="A5" s="278" t="s">
        <v>24</v>
      </c>
      <c r="B5" s="207" t="s">
        <v>166</v>
      </c>
      <c r="C5" s="146">
        <v>0</v>
      </c>
      <c r="D5" s="147">
        <v>0</v>
      </c>
      <c r="E5" s="148">
        <v>0</v>
      </c>
      <c r="F5" s="148">
        <v>0</v>
      </c>
      <c r="G5" s="148">
        <v>0</v>
      </c>
      <c r="H5" s="147">
        <v>0</v>
      </c>
      <c r="I5" s="147">
        <v>0</v>
      </c>
      <c r="J5" s="148">
        <v>0</v>
      </c>
      <c r="K5" s="148">
        <v>0</v>
      </c>
      <c r="L5" s="148">
        <v>0</v>
      </c>
      <c r="M5" s="148">
        <v>0</v>
      </c>
      <c r="N5" s="148">
        <v>0</v>
      </c>
      <c r="O5" s="148">
        <v>0</v>
      </c>
      <c r="P5" s="148">
        <v>0</v>
      </c>
      <c r="Q5" s="148">
        <v>0</v>
      </c>
      <c r="R5" s="148">
        <v>0</v>
      </c>
      <c r="S5" s="148">
        <v>0</v>
      </c>
      <c r="T5" s="148">
        <v>0</v>
      </c>
      <c r="U5" s="148">
        <v>0</v>
      </c>
      <c r="V5" s="148">
        <v>0</v>
      </c>
      <c r="W5" s="148">
        <v>0</v>
      </c>
      <c r="X5" s="148">
        <v>0</v>
      </c>
      <c r="Y5" s="148">
        <v>0</v>
      </c>
      <c r="Z5" s="148">
        <v>0</v>
      </c>
      <c r="AA5" s="148">
        <v>0</v>
      </c>
      <c r="AB5" s="148">
        <v>0</v>
      </c>
      <c r="AC5" s="147">
        <v>0</v>
      </c>
      <c r="AD5" s="147">
        <v>0</v>
      </c>
      <c r="AE5" s="148">
        <v>0</v>
      </c>
      <c r="AF5" s="148">
        <v>0</v>
      </c>
      <c r="AG5" s="147">
        <v>0</v>
      </c>
      <c r="AH5" s="147">
        <v>0</v>
      </c>
      <c r="AI5" s="148">
        <v>0</v>
      </c>
      <c r="AJ5" s="148">
        <v>0</v>
      </c>
      <c r="AK5" s="148">
        <v>0</v>
      </c>
      <c r="AL5" s="147">
        <v>0</v>
      </c>
      <c r="AM5" s="148">
        <v>0</v>
      </c>
      <c r="AN5" s="148">
        <v>0</v>
      </c>
      <c r="AO5" s="148">
        <v>0</v>
      </c>
      <c r="AP5" s="148">
        <v>0</v>
      </c>
      <c r="AQ5" s="148">
        <v>0</v>
      </c>
      <c r="AR5" s="147">
        <v>0</v>
      </c>
      <c r="AS5" s="147">
        <v>0</v>
      </c>
      <c r="AT5" s="148">
        <v>0</v>
      </c>
      <c r="AU5" s="148">
        <v>0</v>
      </c>
      <c r="AV5" s="148">
        <v>0</v>
      </c>
      <c r="AW5" s="148">
        <v>0</v>
      </c>
      <c r="AX5" s="147">
        <v>0</v>
      </c>
      <c r="AY5" s="148">
        <v>0</v>
      </c>
      <c r="AZ5" s="148">
        <v>0</v>
      </c>
      <c r="BA5" s="148">
        <v>0</v>
      </c>
      <c r="BB5" s="147">
        <v>0</v>
      </c>
      <c r="BC5" s="148">
        <v>0</v>
      </c>
      <c r="BD5" s="147">
        <v>0</v>
      </c>
      <c r="BE5" s="148">
        <v>0</v>
      </c>
      <c r="BF5" s="148">
        <v>0</v>
      </c>
      <c r="BG5" s="148">
        <v>0</v>
      </c>
      <c r="BH5" s="148">
        <v>0</v>
      </c>
      <c r="BI5" s="148">
        <v>0</v>
      </c>
      <c r="BJ5" s="147">
        <v>0</v>
      </c>
      <c r="BK5" s="148">
        <v>0</v>
      </c>
      <c r="BL5" s="148">
        <v>0</v>
      </c>
      <c r="BM5" s="148">
        <v>0</v>
      </c>
      <c r="BN5" s="148">
        <v>0</v>
      </c>
      <c r="BO5" s="147">
        <v>0</v>
      </c>
      <c r="BP5" s="147">
        <v>0</v>
      </c>
      <c r="BQ5" s="147">
        <v>0</v>
      </c>
      <c r="BR5" s="148">
        <v>0</v>
      </c>
      <c r="BS5" s="148">
        <v>0</v>
      </c>
      <c r="BT5" s="147">
        <v>0</v>
      </c>
      <c r="BU5" s="148">
        <v>0</v>
      </c>
      <c r="BV5" s="148">
        <v>0</v>
      </c>
      <c r="BW5" s="147">
        <v>0</v>
      </c>
      <c r="BX5" s="148">
        <v>0</v>
      </c>
      <c r="BY5" s="148">
        <v>0</v>
      </c>
      <c r="BZ5" s="148">
        <v>0</v>
      </c>
      <c r="CA5" s="147">
        <v>0</v>
      </c>
      <c r="CB5" s="147">
        <v>0</v>
      </c>
      <c r="CC5" s="149"/>
      <c r="CD5" s="150"/>
      <c r="CE5" s="150"/>
      <c r="CF5" s="150"/>
      <c r="CG5" s="149"/>
      <c r="CH5" s="153">
        <v>0</v>
      </c>
      <c r="CI5" s="149"/>
      <c r="CJ5" s="149"/>
      <c r="CK5" s="151">
        <v>0</v>
      </c>
      <c r="CL5" s="144" t="str">
        <f>IF(ROUND(SUM(CK5),1)&gt;ROUND(SUM(Tabel_A!CK5),1),"Supply &lt; Use",IF(ROUND(SUM(CK5),1)&lt;ROUND(SUM(Tabel_A!CK5),1),"Supply &gt; Use",""))</f>
        <v/>
      </c>
    </row>
    <row r="6" spans="1:90" s="152" customFormat="1" ht="26.25" customHeight="1" x14ac:dyDescent="0.25">
      <c r="A6" s="278" t="s">
        <v>25</v>
      </c>
      <c r="B6" s="207" t="s">
        <v>167</v>
      </c>
      <c r="C6" s="146">
        <v>1167.962364</v>
      </c>
      <c r="D6" s="147">
        <v>0</v>
      </c>
      <c r="E6" s="148">
        <v>0</v>
      </c>
      <c r="F6" s="148">
        <v>0</v>
      </c>
      <c r="G6" s="148">
        <v>0</v>
      </c>
      <c r="H6" s="147">
        <v>0</v>
      </c>
      <c r="I6" s="147">
        <v>0</v>
      </c>
      <c r="J6" s="148">
        <v>0</v>
      </c>
      <c r="K6" s="148">
        <v>0</v>
      </c>
      <c r="L6" s="148">
        <v>0</v>
      </c>
      <c r="M6" s="148">
        <v>0</v>
      </c>
      <c r="N6" s="148">
        <v>0</v>
      </c>
      <c r="O6" s="148">
        <v>0</v>
      </c>
      <c r="P6" s="148">
        <v>0</v>
      </c>
      <c r="Q6" s="148">
        <v>0</v>
      </c>
      <c r="R6" s="148">
        <v>0</v>
      </c>
      <c r="S6" s="148">
        <v>0</v>
      </c>
      <c r="T6" s="148">
        <v>0</v>
      </c>
      <c r="U6" s="148">
        <v>0</v>
      </c>
      <c r="V6" s="148">
        <v>0</v>
      </c>
      <c r="W6" s="148">
        <v>0</v>
      </c>
      <c r="X6" s="148">
        <v>0</v>
      </c>
      <c r="Y6" s="148">
        <v>0</v>
      </c>
      <c r="Z6" s="148">
        <v>0</v>
      </c>
      <c r="AA6" s="148">
        <v>0</v>
      </c>
      <c r="AB6" s="148">
        <v>0</v>
      </c>
      <c r="AC6" s="147">
        <v>1167.962364</v>
      </c>
      <c r="AD6" s="147">
        <v>0</v>
      </c>
      <c r="AE6" s="148">
        <v>0</v>
      </c>
      <c r="AF6" s="148">
        <v>0</v>
      </c>
      <c r="AG6" s="147">
        <v>0</v>
      </c>
      <c r="AH6" s="147">
        <v>0</v>
      </c>
      <c r="AI6" s="148">
        <v>0</v>
      </c>
      <c r="AJ6" s="148">
        <v>0</v>
      </c>
      <c r="AK6" s="148">
        <v>0</v>
      </c>
      <c r="AL6" s="147">
        <v>0</v>
      </c>
      <c r="AM6" s="148">
        <v>0</v>
      </c>
      <c r="AN6" s="148">
        <v>0</v>
      </c>
      <c r="AO6" s="148">
        <v>0</v>
      </c>
      <c r="AP6" s="148">
        <v>0</v>
      </c>
      <c r="AQ6" s="148">
        <v>0</v>
      </c>
      <c r="AR6" s="147">
        <v>0</v>
      </c>
      <c r="AS6" s="147">
        <v>0</v>
      </c>
      <c r="AT6" s="148">
        <v>0</v>
      </c>
      <c r="AU6" s="148">
        <v>0</v>
      </c>
      <c r="AV6" s="148">
        <v>0</v>
      </c>
      <c r="AW6" s="148">
        <v>0</v>
      </c>
      <c r="AX6" s="147">
        <v>0</v>
      </c>
      <c r="AY6" s="148">
        <v>0</v>
      </c>
      <c r="AZ6" s="148">
        <v>0</v>
      </c>
      <c r="BA6" s="148">
        <v>0</v>
      </c>
      <c r="BB6" s="147">
        <v>0</v>
      </c>
      <c r="BC6" s="148">
        <v>0</v>
      </c>
      <c r="BD6" s="147">
        <v>0</v>
      </c>
      <c r="BE6" s="148">
        <v>0</v>
      </c>
      <c r="BF6" s="148">
        <v>0</v>
      </c>
      <c r="BG6" s="148">
        <v>0</v>
      </c>
      <c r="BH6" s="148">
        <v>0</v>
      </c>
      <c r="BI6" s="148">
        <v>0</v>
      </c>
      <c r="BJ6" s="147">
        <v>0</v>
      </c>
      <c r="BK6" s="148">
        <v>0</v>
      </c>
      <c r="BL6" s="148">
        <v>0</v>
      </c>
      <c r="BM6" s="148">
        <v>0</v>
      </c>
      <c r="BN6" s="148">
        <v>0</v>
      </c>
      <c r="BO6" s="147">
        <v>0</v>
      </c>
      <c r="BP6" s="147">
        <v>0</v>
      </c>
      <c r="BQ6" s="147">
        <v>0</v>
      </c>
      <c r="BR6" s="148">
        <v>0</v>
      </c>
      <c r="BS6" s="148">
        <v>0</v>
      </c>
      <c r="BT6" s="147">
        <v>0</v>
      </c>
      <c r="BU6" s="148">
        <v>0</v>
      </c>
      <c r="BV6" s="148">
        <v>0</v>
      </c>
      <c r="BW6" s="147">
        <v>0</v>
      </c>
      <c r="BX6" s="148">
        <v>0</v>
      </c>
      <c r="BY6" s="148">
        <v>0</v>
      </c>
      <c r="BZ6" s="148">
        <v>0</v>
      </c>
      <c r="CA6" s="147">
        <v>0</v>
      </c>
      <c r="CB6" s="147">
        <v>0</v>
      </c>
      <c r="CC6" s="149"/>
      <c r="CD6" s="150"/>
      <c r="CE6" s="150"/>
      <c r="CF6" s="150"/>
      <c r="CG6" s="149"/>
      <c r="CH6" s="153">
        <v>0</v>
      </c>
      <c r="CI6" s="149"/>
      <c r="CJ6" s="149"/>
      <c r="CK6" s="151">
        <v>1167.962364</v>
      </c>
      <c r="CL6" s="144" t="str">
        <f>IF(ROUND(SUM(CK6),1)&gt;ROUND(SUM(Tabel_A!CK6),1),"Supply &lt; Use",IF(ROUND(SUM(CK6),1)&lt;ROUND(SUM(Tabel_A!CK6),1),"Supply &gt; Use",""))</f>
        <v/>
      </c>
    </row>
    <row r="7" spans="1:90" s="152" customFormat="1" ht="26.25" customHeight="1" x14ac:dyDescent="0.25">
      <c r="A7" s="278" t="s">
        <v>26</v>
      </c>
      <c r="B7" s="207" t="s">
        <v>168</v>
      </c>
      <c r="C7" s="146">
        <v>398.76620400000002</v>
      </c>
      <c r="D7" s="147">
        <v>0</v>
      </c>
      <c r="E7" s="148">
        <v>0</v>
      </c>
      <c r="F7" s="148">
        <v>0</v>
      </c>
      <c r="G7" s="148">
        <v>0</v>
      </c>
      <c r="H7" s="147">
        <v>0</v>
      </c>
      <c r="I7" s="147">
        <v>0</v>
      </c>
      <c r="J7" s="148">
        <v>0</v>
      </c>
      <c r="K7" s="148">
        <v>0</v>
      </c>
      <c r="L7" s="148">
        <v>0</v>
      </c>
      <c r="M7" s="148">
        <v>0</v>
      </c>
      <c r="N7" s="148">
        <v>0</v>
      </c>
      <c r="O7" s="148">
        <v>0</v>
      </c>
      <c r="P7" s="148">
        <v>0</v>
      </c>
      <c r="Q7" s="148">
        <v>0</v>
      </c>
      <c r="R7" s="148">
        <v>0</v>
      </c>
      <c r="S7" s="148">
        <v>0</v>
      </c>
      <c r="T7" s="148">
        <v>0</v>
      </c>
      <c r="U7" s="148">
        <v>0</v>
      </c>
      <c r="V7" s="148">
        <v>0</v>
      </c>
      <c r="W7" s="148">
        <v>0</v>
      </c>
      <c r="X7" s="148">
        <v>0</v>
      </c>
      <c r="Y7" s="148">
        <v>0</v>
      </c>
      <c r="Z7" s="148">
        <v>0</v>
      </c>
      <c r="AA7" s="148">
        <v>0</v>
      </c>
      <c r="AB7" s="148">
        <v>0</v>
      </c>
      <c r="AC7" s="147">
        <v>398.76620400000002</v>
      </c>
      <c r="AD7" s="147">
        <v>0</v>
      </c>
      <c r="AE7" s="148">
        <v>0</v>
      </c>
      <c r="AF7" s="148">
        <v>0</v>
      </c>
      <c r="AG7" s="147">
        <v>0</v>
      </c>
      <c r="AH7" s="147">
        <v>0</v>
      </c>
      <c r="AI7" s="148">
        <v>0</v>
      </c>
      <c r="AJ7" s="148">
        <v>0</v>
      </c>
      <c r="AK7" s="148">
        <v>0</v>
      </c>
      <c r="AL7" s="147">
        <v>0</v>
      </c>
      <c r="AM7" s="148">
        <v>0</v>
      </c>
      <c r="AN7" s="148">
        <v>0</v>
      </c>
      <c r="AO7" s="148">
        <v>0</v>
      </c>
      <c r="AP7" s="148">
        <v>0</v>
      </c>
      <c r="AQ7" s="148">
        <v>0</v>
      </c>
      <c r="AR7" s="147">
        <v>0</v>
      </c>
      <c r="AS7" s="147">
        <v>0</v>
      </c>
      <c r="AT7" s="148">
        <v>0</v>
      </c>
      <c r="AU7" s="148">
        <v>0</v>
      </c>
      <c r="AV7" s="148">
        <v>0</v>
      </c>
      <c r="AW7" s="148">
        <v>0</v>
      </c>
      <c r="AX7" s="147">
        <v>0</v>
      </c>
      <c r="AY7" s="148">
        <v>0</v>
      </c>
      <c r="AZ7" s="148">
        <v>0</v>
      </c>
      <c r="BA7" s="148">
        <v>0</v>
      </c>
      <c r="BB7" s="147">
        <v>0</v>
      </c>
      <c r="BC7" s="148">
        <v>0</v>
      </c>
      <c r="BD7" s="147">
        <v>0</v>
      </c>
      <c r="BE7" s="148">
        <v>0</v>
      </c>
      <c r="BF7" s="148">
        <v>0</v>
      </c>
      <c r="BG7" s="148">
        <v>0</v>
      </c>
      <c r="BH7" s="148">
        <v>0</v>
      </c>
      <c r="BI7" s="148">
        <v>0</v>
      </c>
      <c r="BJ7" s="147">
        <v>0</v>
      </c>
      <c r="BK7" s="148">
        <v>0</v>
      </c>
      <c r="BL7" s="148">
        <v>0</v>
      </c>
      <c r="BM7" s="148">
        <v>0</v>
      </c>
      <c r="BN7" s="148">
        <v>0</v>
      </c>
      <c r="BO7" s="147">
        <v>0</v>
      </c>
      <c r="BP7" s="147">
        <v>0</v>
      </c>
      <c r="BQ7" s="147">
        <v>0</v>
      </c>
      <c r="BR7" s="148">
        <v>0</v>
      </c>
      <c r="BS7" s="148">
        <v>0</v>
      </c>
      <c r="BT7" s="147">
        <v>0</v>
      </c>
      <c r="BU7" s="148">
        <v>0</v>
      </c>
      <c r="BV7" s="148">
        <v>0</v>
      </c>
      <c r="BW7" s="147">
        <v>0</v>
      </c>
      <c r="BX7" s="148">
        <v>0</v>
      </c>
      <c r="BY7" s="148">
        <v>0</v>
      </c>
      <c r="BZ7" s="148">
        <v>0</v>
      </c>
      <c r="CA7" s="147">
        <v>0</v>
      </c>
      <c r="CB7" s="147">
        <v>0</v>
      </c>
      <c r="CC7" s="149"/>
      <c r="CD7" s="150"/>
      <c r="CE7" s="150"/>
      <c r="CF7" s="150"/>
      <c r="CG7" s="149"/>
      <c r="CH7" s="153">
        <v>0</v>
      </c>
      <c r="CI7" s="149"/>
      <c r="CJ7" s="149"/>
      <c r="CK7" s="151">
        <v>398.76620400000002</v>
      </c>
      <c r="CL7" s="144" t="str">
        <f>IF(ROUND(SUM(CK7),1)&gt;ROUND(SUM(Tabel_A!CK7),1),"Supply &lt; Use",IF(ROUND(SUM(CK7),1)&lt;ROUND(SUM(Tabel_A!CK7),1),"Supply &gt; Use",""))</f>
        <v/>
      </c>
    </row>
    <row r="8" spans="1:90" s="152" customFormat="1" ht="26.25" customHeight="1" x14ac:dyDescent="0.25">
      <c r="A8" s="278" t="s">
        <v>27</v>
      </c>
      <c r="B8" s="207" t="s">
        <v>169</v>
      </c>
      <c r="C8" s="146">
        <v>1044.8806438090612</v>
      </c>
      <c r="D8" s="147">
        <v>0</v>
      </c>
      <c r="E8" s="148">
        <v>0</v>
      </c>
      <c r="F8" s="148">
        <v>0</v>
      </c>
      <c r="G8" s="148">
        <v>0</v>
      </c>
      <c r="H8" s="147">
        <v>0</v>
      </c>
      <c r="I8" s="147">
        <v>0</v>
      </c>
      <c r="J8" s="148">
        <v>0</v>
      </c>
      <c r="K8" s="148">
        <v>0</v>
      </c>
      <c r="L8" s="148">
        <v>0</v>
      </c>
      <c r="M8" s="148">
        <v>0</v>
      </c>
      <c r="N8" s="148">
        <v>0</v>
      </c>
      <c r="O8" s="148">
        <v>0</v>
      </c>
      <c r="P8" s="148">
        <v>0</v>
      </c>
      <c r="Q8" s="148">
        <v>0</v>
      </c>
      <c r="R8" s="148">
        <v>0</v>
      </c>
      <c r="S8" s="148">
        <v>0</v>
      </c>
      <c r="T8" s="148">
        <v>0</v>
      </c>
      <c r="U8" s="148">
        <v>0</v>
      </c>
      <c r="V8" s="148">
        <v>0</v>
      </c>
      <c r="W8" s="148">
        <v>0</v>
      </c>
      <c r="X8" s="148">
        <v>0</v>
      </c>
      <c r="Y8" s="148">
        <v>0</v>
      </c>
      <c r="Z8" s="148">
        <v>0</v>
      </c>
      <c r="AA8" s="148">
        <v>0</v>
      </c>
      <c r="AB8" s="148">
        <v>0</v>
      </c>
      <c r="AC8" s="147">
        <v>1044.8806438090612</v>
      </c>
      <c r="AD8" s="147">
        <v>0</v>
      </c>
      <c r="AE8" s="148">
        <v>0</v>
      </c>
      <c r="AF8" s="148">
        <v>0</v>
      </c>
      <c r="AG8" s="147">
        <v>0</v>
      </c>
      <c r="AH8" s="147">
        <v>0</v>
      </c>
      <c r="AI8" s="148">
        <v>0</v>
      </c>
      <c r="AJ8" s="148">
        <v>0</v>
      </c>
      <c r="AK8" s="148">
        <v>0</v>
      </c>
      <c r="AL8" s="147">
        <v>0</v>
      </c>
      <c r="AM8" s="148">
        <v>0</v>
      </c>
      <c r="AN8" s="148">
        <v>0</v>
      </c>
      <c r="AO8" s="148">
        <v>0</v>
      </c>
      <c r="AP8" s="148">
        <v>0</v>
      </c>
      <c r="AQ8" s="148">
        <v>0</v>
      </c>
      <c r="AR8" s="147">
        <v>0</v>
      </c>
      <c r="AS8" s="147">
        <v>0</v>
      </c>
      <c r="AT8" s="148">
        <v>0</v>
      </c>
      <c r="AU8" s="148">
        <v>0</v>
      </c>
      <c r="AV8" s="148">
        <v>0</v>
      </c>
      <c r="AW8" s="148">
        <v>0</v>
      </c>
      <c r="AX8" s="147">
        <v>0</v>
      </c>
      <c r="AY8" s="148">
        <v>0</v>
      </c>
      <c r="AZ8" s="148">
        <v>0</v>
      </c>
      <c r="BA8" s="148">
        <v>0</v>
      </c>
      <c r="BB8" s="147">
        <v>0</v>
      </c>
      <c r="BC8" s="148">
        <v>0</v>
      </c>
      <c r="BD8" s="147">
        <v>0</v>
      </c>
      <c r="BE8" s="148">
        <v>0</v>
      </c>
      <c r="BF8" s="148">
        <v>0</v>
      </c>
      <c r="BG8" s="148">
        <v>0</v>
      </c>
      <c r="BH8" s="148">
        <v>0</v>
      </c>
      <c r="BI8" s="148">
        <v>0</v>
      </c>
      <c r="BJ8" s="147">
        <v>0</v>
      </c>
      <c r="BK8" s="148">
        <v>0</v>
      </c>
      <c r="BL8" s="148">
        <v>0</v>
      </c>
      <c r="BM8" s="148">
        <v>0</v>
      </c>
      <c r="BN8" s="148">
        <v>0</v>
      </c>
      <c r="BO8" s="147">
        <v>0</v>
      </c>
      <c r="BP8" s="147">
        <v>0</v>
      </c>
      <c r="BQ8" s="147">
        <v>0</v>
      </c>
      <c r="BR8" s="148">
        <v>0</v>
      </c>
      <c r="BS8" s="148">
        <v>0</v>
      </c>
      <c r="BT8" s="147">
        <v>0</v>
      </c>
      <c r="BU8" s="148">
        <v>0</v>
      </c>
      <c r="BV8" s="148">
        <v>0</v>
      </c>
      <c r="BW8" s="147">
        <v>0</v>
      </c>
      <c r="BX8" s="148">
        <v>0</v>
      </c>
      <c r="BY8" s="148">
        <v>0</v>
      </c>
      <c r="BZ8" s="148">
        <v>0</v>
      </c>
      <c r="CA8" s="147">
        <v>0</v>
      </c>
      <c r="CB8" s="147">
        <v>0</v>
      </c>
      <c r="CC8" s="149"/>
      <c r="CD8" s="150"/>
      <c r="CE8" s="150"/>
      <c r="CF8" s="150"/>
      <c r="CG8" s="149"/>
      <c r="CH8" s="153">
        <v>0</v>
      </c>
      <c r="CI8" s="149"/>
      <c r="CJ8" s="149"/>
      <c r="CK8" s="151">
        <v>1044.8806438090612</v>
      </c>
      <c r="CL8" s="144" t="str">
        <f>IF(ROUND(SUM(CK8),1)&gt;ROUND(SUM(Tabel_A!CK8),1),"Supply &lt; Use",IF(ROUND(SUM(CK8),1)&lt;ROUND(SUM(Tabel_A!CK8),1),"Supply &gt; Use",""))</f>
        <v/>
      </c>
    </row>
    <row r="9" spans="1:90" s="152" customFormat="1" ht="26.25" customHeight="1" x14ac:dyDescent="0.25">
      <c r="A9" s="278" t="s">
        <v>28</v>
      </c>
      <c r="B9" s="207" t="s">
        <v>170</v>
      </c>
      <c r="C9" s="146">
        <v>48796.609532750765</v>
      </c>
      <c r="D9" s="147">
        <v>40439.083905281019</v>
      </c>
      <c r="E9" s="148">
        <v>6763.702410866259</v>
      </c>
      <c r="F9" s="148">
        <v>33675.38149441476</v>
      </c>
      <c r="G9" s="148">
        <v>0</v>
      </c>
      <c r="H9" s="147">
        <v>0</v>
      </c>
      <c r="I9" s="147">
        <v>8357.525627469744</v>
      </c>
      <c r="J9" s="148">
        <v>0</v>
      </c>
      <c r="K9" s="148">
        <v>0</v>
      </c>
      <c r="L9" s="148">
        <v>0</v>
      </c>
      <c r="M9" s="148">
        <v>0</v>
      </c>
      <c r="N9" s="148">
        <v>0</v>
      </c>
      <c r="O9" s="148">
        <v>0</v>
      </c>
      <c r="P9" s="148">
        <v>8357.525627469744</v>
      </c>
      <c r="Q9" s="148">
        <v>0</v>
      </c>
      <c r="R9" s="148">
        <v>0</v>
      </c>
      <c r="S9" s="148">
        <v>0</v>
      </c>
      <c r="T9" s="148">
        <v>0</v>
      </c>
      <c r="U9" s="148">
        <v>0</v>
      </c>
      <c r="V9" s="148">
        <v>0</v>
      </c>
      <c r="W9" s="148">
        <v>0</v>
      </c>
      <c r="X9" s="148">
        <v>0</v>
      </c>
      <c r="Y9" s="148">
        <v>0</v>
      </c>
      <c r="Z9" s="148">
        <v>0</v>
      </c>
      <c r="AA9" s="148">
        <v>0</v>
      </c>
      <c r="AB9" s="148">
        <v>0</v>
      </c>
      <c r="AC9" s="147">
        <v>0</v>
      </c>
      <c r="AD9" s="147">
        <v>0</v>
      </c>
      <c r="AE9" s="148">
        <v>0</v>
      </c>
      <c r="AF9" s="148">
        <v>0</v>
      </c>
      <c r="AG9" s="147">
        <v>0</v>
      </c>
      <c r="AH9" s="147">
        <v>0</v>
      </c>
      <c r="AI9" s="148">
        <v>0</v>
      </c>
      <c r="AJ9" s="148">
        <v>0</v>
      </c>
      <c r="AK9" s="148">
        <v>0</v>
      </c>
      <c r="AL9" s="147">
        <v>0</v>
      </c>
      <c r="AM9" s="148">
        <v>0</v>
      </c>
      <c r="AN9" s="148">
        <v>0</v>
      </c>
      <c r="AO9" s="148">
        <v>0</v>
      </c>
      <c r="AP9" s="148">
        <v>0</v>
      </c>
      <c r="AQ9" s="148">
        <v>0</v>
      </c>
      <c r="AR9" s="147">
        <v>0</v>
      </c>
      <c r="AS9" s="147">
        <v>0</v>
      </c>
      <c r="AT9" s="148">
        <v>0</v>
      </c>
      <c r="AU9" s="148">
        <v>0</v>
      </c>
      <c r="AV9" s="148">
        <v>0</v>
      </c>
      <c r="AW9" s="148">
        <v>0</v>
      </c>
      <c r="AX9" s="147">
        <v>0</v>
      </c>
      <c r="AY9" s="148">
        <v>0</v>
      </c>
      <c r="AZ9" s="148">
        <v>0</v>
      </c>
      <c r="BA9" s="148">
        <v>0</v>
      </c>
      <c r="BB9" s="147">
        <v>0</v>
      </c>
      <c r="BC9" s="148">
        <v>0</v>
      </c>
      <c r="BD9" s="147">
        <v>0</v>
      </c>
      <c r="BE9" s="148">
        <v>0</v>
      </c>
      <c r="BF9" s="148">
        <v>0</v>
      </c>
      <c r="BG9" s="148">
        <v>0</v>
      </c>
      <c r="BH9" s="148">
        <v>0</v>
      </c>
      <c r="BI9" s="148">
        <v>0</v>
      </c>
      <c r="BJ9" s="147">
        <v>0</v>
      </c>
      <c r="BK9" s="148">
        <v>0</v>
      </c>
      <c r="BL9" s="148">
        <v>0</v>
      </c>
      <c r="BM9" s="148">
        <v>0</v>
      </c>
      <c r="BN9" s="148">
        <v>0</v>
      </c>
      <c r="BO9" s="147">
        <v>0</v>
      </c>
      <c r="BP9" s="147">
        <v>0</v>
      </c>
      <c r="BQ9" s="147">
        <v>0</v>
      </c>
      <c r="BR9" s="148">
        <v>0</v>
      </c>
      <c r="BS9" s="148">
        <v>0</v>
      </c>
      <c r="BT9" s="147">
        <v>0</v>
      </c>
      <c r="BU9" s="148">
        <v>0</v>
      </c>
      <c r="BV9" s="148">
        <v>0</v>
      </c>
      <c r="BW9" s="147">
        <v>0</v>
      </c>
      <c r="BX9" s="148">
        <v>0</v>
      </c>
      <c r="BY9" s="148">
        <v>0</v>
      </c>
      <c r="BZ9" s="148">
        <v>0</v>
      </c>
      <c r="CA9" s="147">
        <v>0</v>
      </c>
      <c r="CB9" s="147">
        <v>0</v>
      </c>
      <c r="CC9" s="149"/>
      <c r="CD9" s="150"/>
      <c r="CE9" s="150"/>
      <c r="CF9" s="150"/>
      <c r="CG9" s="149"/>
      <c r="CH9" s="153">
        <v>0</v>
      </c>
      <c r="CI9" s="149"/>
      <c r="CJ9" s="149"/>
      <c r="CK9" s="151">
        <v>48796.609532750765</v>
      </c>
      <c r="CL9" s="144" t="str">
        <f>IF(ROUND(SUM(CK9),1)&gt;ROUND(SUM(Tabel_A!CK9),1),"Supply &lt; Use",IF(ROUND(SUM(CK9),1)&lt;ROUND(SUM(Tabel_A!CK9),1),"Supply &gt; Use",""))</f>
        <v/>
      </c>
    </row>
    <row r="10" spans="1:90" s="152" customFormat="1" ht="26.25" customHeight="1" x14ac:dyDescent="0.25">
      <c r="A10" s="278" t="s">
        <v>29</v>
      </c>
      <c r="B10" s="208" t="s">
        <v>171</v>
      </c>
      <c r="C10" s="146">
        <v>85.017626405372411</v>
      </c>
      <c r="D10" s="147">
        <v>0</v>
      </c>
      <c r="E10" s="148">
        <v>0</v>
      </c>
      <c r="F10" s="148">
        <v>0</v>
      </c>
      <c r="G10" s="148">
        <v>0</v>
      </c>
      <c r="H10" s="147">
        <v>0</v>
      </c>
      <c r="I10" s="147">
        <v>0</v>
      </c>
      <c r="J10" s="148">
        <v>0</v>
      </c>
      <c r="K10" s="148">
        <v>0</v>
      </c>
      <c r="L10" s="148">
        <v>0</v>
      </c>
      <c r="M10" s="148">
        <v>0</v>
      </c>
      <c r="N10" s="148">
        <v>0</v>
      </c>
      <c r="O10" s="148">
        <v>0</v>
      </c>
      <c r="P10" s="148">
        <v>0</v>
      </c>
      <c r="Q10" s="148">
        <v>0</v>
      </c>
      <c r="R10" s="148">
        <v>0</v>
      </c>
      <c r="S10" s="148">
        <v>0</v>
      </c>
      <c r="T10" s="148">
        <v>0</v>
      </c>
      <c r="U10" s="148">
        <v>0</v>
      </c>
      <c r="V10" s="148">
        <v>0</v>
      </c>
      <c r="W10" s="148">
        <v>0</v>
      </c>
      <c r="X10" s="148">
        <v>0</v>
      </c>
      <c r="Y10" s="148">
        <v>0</v>
      </c>
      <c r="Z10" s="148">
        <v>0</v>
      </c>
      <c r="AA10" s="148">
        <v>0</v>
      </c>
      <c r="AB10" s="148">
        <v>0</v>
      </c>
      <c r="AC10" s="147">
        <v>85.017626405372411</v>
      </c>
      <c r="AD10" s="147">
        <v>0</v>
      </c>
      <c r="AE10" s="148">
        <v>0</v>
      </c>
      <c r="AF10" s="148">
        <v>0</v>
      </c>
      <c r="AG10" s="147">
        <v>0</v>
      </c>
      <c r="AH10" s="147">
        <v>0</v>
      </c>
      <c r="AI10" s="148">
        <v>0</v>
      </c>
      <c r="AJ10" s="148">
        <v>0</v>
      </c>
      <c r="AK10" s="148">
        <v>0</v>
      </c>
      <c r="AL10" s="147">
        <v>0</v>
      </c>
      <c r="AM10" s="148">
        <v>0</v>
      </c>
      <c r="AN10" s="148">
        <v>0</v>
      </c>
      <c r="AO10" s="148">
        <v>0</v>
      </c>
      <c r="AP10" s="148">
        <v>0</v>
      </c>
      <c r="AQ10" s="148">
        <v>0</v>
      </c>
      <c r="AR10" s="147">
        <v>0</v>
      </c>
      <c r="AS10" s="147">
        <v>0</v>
      </c>
      <c r="AT10" s="148">
        <v>0</v>
      </c>
      <c r="AU10" s="148">
        <v>0</v>
      </c>
      <c r="AV10" s="148">
        <v>0</v>
      </c>
      <c r="AW10" s="148">
        <v>0</v>
      </c>
      <c r="AX10" s="147">
        <v>0</v>
      </c>
      <c r="AY10" s="148">
        <v>0</v>
      </c>
      <c r="AZ10" s="148">
        <v>0</v>
      </c>
      <c r="BA10" s="148">
        <v>0</v>
      </c>
      <c r="BB10" s="147">
        <v>0</v>
      </c>
      <c r="BC10" s="148">
        <v>0</v>
      </c>
      <c r="BD10" s="147">
        <v>0</v>
      </c>
      <c r="BE10" s="148">
        <v>0</v>
      </c>
      <c r="BF10" s="148">
        <v>0</v>
      </c>
      <c r="BG10" s="148">
        <v>0</v>
      </c>
      <c r="BH10" s="148">
        <v>0</v>
      </c>
      <c r="BI10" s="148">
        <v>0</v>
      </c>
      <c r="BJ10" s="147">
        <v>0</v>
      </c>
      <c r="BK10" s="148">
        <v>0</v>
      </c>
      <c r="BL10" s="148">
        <v>0</v>
      </c>
      <c r="BM10" s="148">
        <v>0</v>
      </c>
      <c r="BN10" s="148">
        <v>0</v>
      </c>
      <c r="BO10" s="147">
        <v>0</v>
      </c>
      <c r="BP10" s="147">
        <v>0</v>
      </c>
      <c r="BQ10" s="147">
        <v>0</v>
      </c>
      <c r="BR10" s="148">
        <v>0</v>
      </c>
      <c r="BS10" s="148">
        <v>0</v>
      </c>
      <c r="BT10" s="147">
        <v>0</v>
      </c>
      <c r="BU10" s="148">
        <v>0</v>
      </c>
      <c r="BV10" s="148">
        <v>0</v>
      </c>
      <c r="BW10" s="147">
        <v>0</v>
      </c>
      <c r="BX10" s="148">
        <v>0</v>
      </c>
      <c r="BY10" s="148">
        <v>0</v>
      </c>
      <c r="BZ10" s="148">
        <v>0</v>
      </c>
      <c r="CA10" s="147">
        <v>0</v>
      </c>
      <c r="CB10" s="147">
        <v>0</v>
      </c>
      <c r="CC10" s="149"/>
      <c r="CD10" s="150"/>
      <c r="CE10" s="150"/>
      <c r="CF10" s="150"/>
      <c r="CG10" s="149"/>
      <c r="CH10" s="153">
        <v>0</v>
      </c>
      <c r="CI10" s="149"/>
      <c r="CJ10" s="149"/>
      <c r="CK10" s="151">
        <v>85.017626405372411</v>
      </c>
      <c r="CL10" s="144" t="str">
        <f>IF(ROUND(SUM(CK10),1)&gt;ROUND(SUM(Tabel_A!CK10),1),"Supply &lt; Use",IF(ROUND(SUM(CK10),1)&lt;ROUND(SUM(Tabel_A!CK10),1),"Supply &gt; Use",""))</f>
        <v/>
      </c>
    </row>
    <row r="11" spans="1:90" s="157" customFormat="1" ht="26.25" customHeight="1" x14ac:dyDescent="0.25">
      <c r="A11" s="276" t="s">
        <v>30</v>
      </c>
      <c r="B11" s="206" t="s">
        <v>172</v>
      </c>
      <c r="C11" s="154">
        <v>3710446.9969686768</v>
      </c>
      <c r="D11" s="155">
        <v>36359.874114848106</v>
      </c>
      <c r="E11" s="155">
        <v>29978.900879576438</v>
      </c>
      <c r="F11" s="155">
        <v>3821.3303781762561</v>
      </c>
      <c r="G11" s="155">
        <v>2559.642857095409</v>
      </c>
      <c r="H11" s="155">
        <v>8799.20569301453</v>
      </c>
      <c r="I11" s="155">
        <v>2351099.1203113585</v>
      </c>
      <c r="J11" s="155">
        <v>57693.966912790478</v>
      </c>
      <c r="K11" s="155">
        <v>9069.3279943441466</v>
      </c>
      <c r="L11" s="155">
        <v>3285.009076622971</v>
      </c>
      <c r="M11" s="155">
        <v>18032.411783030329</v>
      </c>
      <c r="N11" s="155">
        <v>10785.883616889008</v>
      </c>
      <c r="O11" s="155">
        <v>1577894.6183068783</v>
      </c>
      <c r="P11" s="155">
        <v>412403.89009022742</v>
      </c>
      <c r="Q11" s="155">
        <v>7117.112276147177</v>
      </c>
      <c r="R11" s="155">
        <v>4646.9717005986431</v>
      </c>
      <c r="S11" s="155">
        <v>62348.122175612567</v>
      </c>
      <c r="T11" s="155">
        <v>158696.73398262417</v>
      </c>
      <c r="U11" s="155">
        <v>6463.8232890710788</v>
      </c>
      <c r="V11" s="155">
        <v>1747.5013164980041</v>
      </c>
      <c r="W11" s="155">
        <v>2756.2389687991304</v>
      </c>
      <c r="X11" s="155">
        <v>4753.8469017168118</v>
      </c>
      <c r="Y11" s="155">
        <v>4005.220773904774</v>
      </c>
      <c r="Z11" s="155">
        <v>850.5710011163992</v>
      </c>
      <c r="AA11" s="155">
        <v>5973.1299921984091</v>
      </c>
      <c r="AB11" s="155">
        <v>2574.7401522899181</v>
      </c>
      <c r="AC11" s="155">
        <v>814117.41859500995</v>
      </c>
      <c r="AD11" s="155">
        <v>12239.336811860781</v>
      </c>
      <c r="AE11" s="155">
        <v>1613.8477182437387</v>
      </c>
      <c r="AF11" s="155">
        <v>10625.489093617041</v>
      </c>
      <c r="AG11" s="155">
        <v>57299.265578008759</v>
      </c>
      <c r="AH11" s="155">
        <v>65762.753534118892</v>
      </c>
      <c r="AI11" s="155">
        <v>9160.4086393926809</v>
      </c>
      <c r="AJ11" s="155">
        <v>31311.490580818809</v>
      </c>
      <c r="AK11" s="155">
        <v>25290.854313907399</v>
      </c>
      <c r="AL11" s="155">
        <v>207184.79727412827</v>
      </c>
      <c r="AM11" s="155">
        <v>78760.320278491461</v>
      </c>
      <c r="AN11" s="155">
        <v>45129.698148019488</v>
      </c>
      <c r="AO11" s="155">
        <v>51381.038218338595</v>
      </c>
      <c r="AP11" s="155">
        <v>28530.348513538938</v>
      </c>
      <c r="AQ11" s="155">
        <v>3383.3921157397431</v>
      </c>
      <c r="AR11" s="155">
        <v>15178.308831746408</v>
      </c>
      <c r="AS11" s="155">
        <v>8555.1047695205416</v>
      </c>
      <c r="AT11" s="155">
        <v>2780.4587185110577</v>
      </c>
      <c r="AU11" s="155">
        <v>1393.1460800252073</v>
      </c>
      <c r="AV11" s="155">
        <v>1590.2306750148691</v>
      </c>
      <c r="AW11" s="155">
        <v>2791.2692959694077</v>
      </c>
      <c r="AX11" s="155">
        <v>6694.3788378010222</v>
      </c>
      <c r="AY11" s="155">
        <v>3094.2815944298341</v>
      </c>
      <c r="AZ11" s="155">
        <v>1331.7538752139026</v>
      </c>
      <c r="BA11" s="155">
        <v>2268.3433681572865</v>
      </c>
      <c r="BB11" s="155">
        <v>2967.5604808426397</v>
      </c>
      <c r="BC11" s="155">
        <v>0</v>
      </c>
      <c r="BD11" s="155">
        <v>23490.995149739334</v>
      </c>
      <c r="BE11" s="155">
        <v>15779.859008537374</v>
      </c>
      <c r="BF11" s="155">
        <v>3559.9563766943897</v>
      </c>
      <c r="BG11" s="155">
        <v>2311.8742572339697</v>
      </c>
      <c r="BH11" s="155">
        <v>907.98097156905044</v>
      </c>
      <c r="BI11" s="155">
        <v>931.32453570455039</v>
      </c>
      <c r="BJ11" s="155">
        <v>17564.380918900191</v>
      </c>
      <c r="BK11" s="155">
        <v>5806.4985487950507</v>
      </c>
      <c r="BL11" s="155">
        <v>5296.4633182332855</v>
      </c>
      <c r="BM11" s="155">
        <v>814.4634319279171</v>
      </c>
      <c r="BN11" s="155">
        <v>5646.9556199439412</v>
      </c>
      <c r="BO11" s="155">
        <v>32060.59950626202</v>
      </c>
      <c r="BP11" s="155">
        <v>14871.226235153254</v>
      </c>
      <c r="BQ11" s="155">
        <v>20427.473685983532</v>
      </c>
      <c r="BR11" s="155">
        <v>13442.277031021273</v>
      </c>
      <c r="BS11" s="155">
        <v>6985.1966549622557</v>
      </c>
      <c r="BT11" s="155">
        <v>6333.863369411155</v>
      </c>
      <c r="BU11" s="155">
        <v>3244.2466128711462</v>
      </c>
      <c r="BV11" s="155">
        <v>3089.6167565400078</v>
      </c>
      <c r="BW11" s="155">
        <v>8451.3651662713619</v>
      </c>
      <c r="BX11" s="155">
        <v>1893.5695376038857</v>
      </c>
      <c r="BY11" s="155">
        <v>1751.727742089505</v>
      </c>
      <c r="BZ11" s="155">
        <v>4806.0678865779701</v>
      </c>
      <c r="CA11" s="155">
        <v>989.96810469745014</v>
      </c>
      <c r="CB11" s="155">
        <v>0</v>
      </c>
      <c r="CC11" s="155">
        <v>496355.58994978841</v>
      </c>
      <c r="CD11" s="155">
        <v>254228.29195028989</v>
      </c>
      <c r="CE11" s="155">
        <v>123204.83462179247</v>
      </c>
      <c r="CF11" s="155">
        <v>118922.46337770605</v>
      </c>
      <c r="CG11" s="155">
        <v>-67454.053829810058</v>
      </c>
      <c r="CH11" s="155">
        <v>-5406.0638494630948</v>
      </c>
      <c r="CI11" s="155">
        <v>1555258.4217980001</v>
      </c>
      <c r="CJ11" s="156"/>
      <c r="CK11" s="154">
        <v>5689200.8910371922</v>
      </c>
      <c r="CL11" s="144" t="str">
        <f>IF(ROUND(SUM(CK11),1)&gt;ROUND(SUM(Tabel_A!CK11),1),"Supply &lt; Use",IF(ROUND(SUM(CK11),1)&lt;ROUND(SUM(Tabel_A!CK11),1),"Supply &gt; Use",""))</f>
        <v/>
      </c>
    </row>
    <row r="12" spans="1:90" s="157" customFormat="1" ht="26.25" customHeight="1" x14ac:dyDescent="0.25">
      <c r="A12" s="277" t="s">
        <v>31</v>
      </c>
      <c r="B12" s="209" t="s">
        <v>173</v>
      </c>
      <c r="C12" s="146">
        <v>142391.59637291482</v>
      </c>
      <c r="D12" s="147">
        <v>1037.823722441115</v>
      </c>
      <c r="E12" s="148">
        <v>1037.823722441115</v>
      </c>
      <c r="F12" s="148">
        <v>0</v>
      </c>
      <c r="G12" s="148">
        <v>0</v>
      </c>
      <c r="H12" s="147">
        <v>1798.2763789301232</v>
      </c>
      <c r="I12" s="147">
        <v>91324.050616998618</v>
      </c>
      <c r="J12" s="148">
        <v>1091.023921926</v>
      </c>
      <c r="K12" s="148">
        <v>0</v>
      </c>
      <c r="L12" s="148">
        <v>3.2063688345497651E-2</v>
      </c>
      <c r="M12" s="148">
        <v>554.15093141737418</v>
      </c>
      <c r="N12" s="148">
        <v>669.56906858262562</v>
      </c>
      <c r="O12" s="148">
        <v>21051.360000000001</v>
      </c>
      <c r="P12" s="148">
        <v>100.42633600000002</v>
      </c>
      <c r="Q12" s="148">
        <v>0</v>
      </c>
      <c r="R12" s="148">
        <v>6.7461101297010828E-2</v>
      </c>
      <c r="S12" s="148">
        <v>8517.9399626550767</v>
      </c>
      <c r="T12" s="148">
        <v>59339.415201679964</v>
      </c>
      <c r="U12" s="148">
        <v>0</v>
      </c>
      <c r="V12" s="148">
        <v>0</v>
      </c>
      <c r="W12" s="148">
        <v>0</v>
      </c>
      <c r="X12" s="148">
        <v>0</v>
      </c>
      <c r="Y12" s="148">
        <v>0</v>
      </c>
      <c r="Z12" s="148">
        <v>0</v>
      </c>
      <c r="AA12" s="148">
        <v>6.5669947933615358E-2</v>
      </c>
      <c r="AB12" s="148">
        <v>0</v>
      </c>
      <c r="AC12" s="147">
        <v>48203.399691000006</v>
      </c>
      <c r="AD12" s="147">
        <v>0.41901412826593115</v>
      </c>
      <c r="AE12" s="148">
        <v>2.348871402157059E-2</v>
      </c>
      <c r="AF12" s="148">
        <v>0.39552541424436055</v>
      </c>
      <c r="AG12" s="147">
        <v>0.56730526242387602</v>
      </c>
      <c r="AH12" s="147">
        <v>14.43272323285807</v>
      </c>
      <c r="AI12" s="148">
        <v>2.1347226377423811</v>
      </c>
      <c r="AJ12" s="148">
        <v>3.4239159557280789</v>
      </c>
      <c r="AK12" s="148">
        <v>8.8740846393876094</v>
      </c>
      <c r="AL12" s="147">
        <v>1.8339807847193131E-2</v>
      </c>
      <c r="AM12" s="148">
        <v>1.4549048227584148E-2</v>
      </c>
      <c r="AN12" s="148">
        <v>1.5098092418253163E-4</v>
      </c>
      <c r="AO12" s="148">
        <v>3.6345139096973277E-5</v>
      </c>
      <c r="AP12" s="148">
        <v>1.360847203459242E-3</v>
      </c>
      <c r="AQ12" s="148">
        <v>2.2425863528702369E-3</v>
      </c>
      <c r="AR12" s="147">
        <v>4.7703491832830993</v>
      </c>
      <c r="AS12" s="147">
        <v>6.1689323147859139E-2</v>
      </c>
      <c r="AT12" s="148">
        <v>0</v>
      </c>
      <c r="AU12" s="148">
        <v>5.8792922917351984E-2</v>
      </c>
      <c r="AV12" s="148">
        <v>1.6241659797003683E-3</v>
      </c>
      <c r="AW12" s="148">
        <v>1.2722342508067863E-3</v>
      </c>
      <c r="AX12" s="147">
        <v>2.5036065507262929E-2</v>
      </c>
      <c r="AY12" s="148">
        <v>7.6716885731624171E-3</v>
      </c>
      <c r="AZ12" s="148">
        <v>2.5516399516565705E-3</v>
      </c>
      <c r="BA12" s="148">
        <v>1.481273698244394E-2</v>
      </c>
      <c r="BB12" s="147">
        <v>0.16536361549650785</v>
      </c>
      <c r="BC12" s="148">
        <v>0</v>
      </c>
      <c r="BD12" s="147">
        <v>1.2714370992218988</v>
      </c>
      <c r="BE12" s="148">
        <v>0.84161079021977825</v>
      </c>
      <c r="BF12" s="148">
        <v>1.7517884986810808E-2</v>
      </c>
      <c r="BG12" s="148">
        <v>0.35295000300997026</v>
      </c>
      <c r="BH12" s="148">
        <v>3.5851015754474677E-3</v>
      </c>
      <c r="BI12" s="148">
        <v>5.5773319429891902E-2</v>
      </c>
      <c r="BJ12" s="147">
        <v>2.9490722953813012E-2</v>
      </c>
      <c r="BK12" s="148">
        <v>1.3731409302361742E-3</v>
      </c>
      <c r="BL12" s="148">
        <v>6.4940396802337548E-3</v>
      </c>
      <c r="BM12" s="148">
        <v>9.2349459093194239E-5</v>
      </c>
      <c r="BN12" s="148">
        <v>2.1531192884249886E-2</v>
      </c>
      <c r="BO12" s="147">
        <v>0.14274922030810333</v>
      </c>
      <c r="BP12" s="147">
        <v>4.7750893370934389</v>
      </c>
      <c r="BQ12" s="147">
        <v>0.32970662384273042</v>
      </c>
      <c r="BR12" s="148">
        <v>0.12523973646981421</v>
      </c>
      <c r="BS12" s="148">
        <v>0.20446688737291618</v>
      </c>
      <c r="BT12" s="147">
        <v>0.37816681156283227</v>
      </c>
      <c r="BU12" s="148">
        <v>0.20008486625099597</v>
      </c>
      <c r="BV12" s="148">
        <v>0.17808194531183627</v>
      </c>
      <c r="BW12" s="147">
        <v>0.65950311111799165</v>
      </c>
      <c r="BX12" s="148">
        <v>3.2921896974290939E-2</v>
      </c>
      <c r="BY12" s="148">
        <v>0.47875541863891202</v>
      </c>
      <c r="BZ12" s="148">
        <v>0.14782579550478875</v>
      </c>
      <c r="CA12" s="147">
        <v>0</v>
      </c>
      <c r="CB12" s="147">
        <v>0</v>
      </c>
      <c r="CC12" s="158">
        <v>5145.9305187541231</v>
      </c>
      <c r="CD12" s="159">
        <v>4861.8369016618062</v>
      </c>
      <c r="CE12" s="159">
        <v>0</v>
      </c>
      <c r="CF12" s="159">
        <v>284.09361709231734</v>
      </c>
      <c r="CG12" s="151">
        <v>-40854.3938916689</v>
      </c>
      <c r="CH12" s="151">
        <v>0</v>
      </c>
      <c r="CI12" s="151">
        <v>22479.633999999998</v>
      </c>
      <c r="CJ12" s="149"/>
      <c r="CK12" s="151">
        <v>129162.76700000002</v>
      </c>
      <c r="CL12" s="144" t="str">
        <f>IF(ROUND(SUM(CK12),1)&gt;ROUND(SUM(Tabel_A!CK12),1),"Supply &lt; Use",IF(ROUND(SUM(CK12),1)&lt;ROUND(SUM(Tabel_A!CK12),1),"Supply &gt; Use",""))</f>
        <v/>
      </c>
    </row>
    <row r="13" spans="1:90" s="157" customFormat="1" ht="26.25" customHeight="1" x14ac:dyDescent="0.25">
      <c r="A13" s="278" t="s">
        <v>32</v>
      </c>
      <c r="B13" s="210" t="s">
        <v>174</v>
      </c>
      <c r="C13" s="146">
        <v>0</v>
      </c>
      <c r="D13" s="147">
        <v>0</v>
      </c>
      <c r="E13" s="148">
        <v>0</v>
      </c>
      <c r="F13" s="148">
        <v>0</v>
      </c>
      <c r="G13" s="148">
        <v>0</v>
      </c>
      <c r="H13" s="147">
        <v>0</v>
      </c>
      <c r="I13" s="147">
        <v>0</v>
      </c>
      <c r="J13" s="148">
        <v>0</v>
      </c>
      <c r="K13" s="148">
        <v>0</v>
      </c>
      <c r="L13" s="148">
        <v>0</v>
      </c>
      <c r="M13" s="148">
        <v>0</v>
      </c>
      <c r="N13" s="148">
        <v>0</v>
      </c>
      <c r="O13" s="148">
        <v>0</v>
      </c>
      <c r="P13" s="148">
        <v>0</v>
      </c>
      <c r="Q13" s="148">
        <v>0</v>
      </c>
      <c r="R13" s="148">
        <v>0</v>
      </c>
      <c r="S13" s="148">
        <v>0</v>
      </c>
      <c r="T13" s="148">
        <v>0</v>
      </c>
      <c r="U13" s="148">
        <v>0</v>
      </c>
      <c r="V13" s="148">
        <v>0</v>
      </c>
      <c r="W13" s="148">
        <v>0</v>
      </c>
      <c r="X13" s="148">
        <v>0</v>
      </c>
      <c r="Y13" s="148">
        <v>0</v>
      </c>
      <c r="Z13" s="148">
        <v>0</v>
      </c>
      <c r="AA13" s="148">
        <v>0</v>
      </c>
      <c r="AB13" s="148">
        <v>0</v>
      </c>
      <c r="AC13" s="147">
        <v>0</v>
      </c>
      <c r="AD13" s="147">
        <v>0</v>
      </c>
      <c r="AE13" s="148">
        <v>0</v>
      </c>
      <c r="AF13" s="148">
        <v>0</v>
      </c>
      <c r="AG13" s="147">
        <v>0</v>
      </c>
      <c r="AH13" s="147">
        <v>0</v>
      </c>
      <c r="AI13" s="148">
        <v>0</v>
      </c>
      <c r="AJ13" s="148">
        <v>0</v>
      </c>
      <c r="AK13" s="148">
        <v>0</v>
      </c>
      <c r="AL13" s="147">
        <v>0</v>
      </c>
      <c r="AM13" s="148">
        <v>0</v>
      </c>
      <c r="AN13" s="148">
        <v>0</v>
      </c>
      <c r="AO13" s="148">
        <v>0</v>
      </c>
      <c r="AP13" s="148">
        <v>0</v>
      </c>
      <c r="AQ13" s="148">
        <v>0</v>
      </c>
      <c r="AR13" s="147">
        <v>0</v>
      </c>
      <c r="AS13" s="147">
        <v>0</v>
      </c>
      <c r="AT13" s="148">
        <v>0</v>
      </c>
      <c r="AU13" s="148">
        <v>0</v>
      </c>
      <c r="AV13" s="148">
        <v>0</v>
      </c>
      <c r="AW13" s="148">
        <v>0</v>
      </c>
      <c r="AX13" s="147">
        <v>0</v>
      </c>
      <c r="AY13" s="148">
        <v>0</v>
      </c>
      <c r="AZ13" s="148">
        <v>0</v>
      </c>
      <c r="BA13" s="148">
        <v>0</v>
      </c>
      <c r="BB13" s="147">
        <v>0</v>
      </c>
      <c r="BC13" s="148">
        <v>0</v>
      </c>
      <c r="BD13" s="147">
        <v>0</v>
      </c>
      <c r="BE13" s="148">
        <v>0</v>
      </c>
      <c r="BF13" s="148">
        <v>0</v>
      </c>
      <c r="BG13" s="148">
        <v>0</v>
      </c>
      <c r="BH13" s="148">
        <v>0</v>
      </c>
      <c r="BI13" s="148">
        <v>0</v>
      </c>
      <c r="BJ13" s="147">
        <v>0</v>
      </c>
      <c r="BK13" s="148">
        <v>0</v>
      </c>
      <c r="BL13" s="148">
        <v>0</v>
      </c>
      <c r="BM13" s="148">
        <v>0</v>
      </c>
      <c r="BN13" s="148">
        <v>0</v>
      </c>
      <c r="BO13" s="147">
        <v>0</v>
      </c>
      <c r="BP13" s="147">
        <v>0</v>
      </c>
      <c r="BQ13" s="147">
        <v>0</v>
      </c>
      <c r="BR13" s="148">
        <v>0</v>
      </c>
      <c r="BS13" s="148">
        <v>0</v>
      </c>
      <c r="BT13" s="147">
        <v>0</v>
      </c>
      <c r="BU13" s="148">
        <v>0</v>
      </c>
      <c r="BV13" s="148">
        <v>0</v>
      </c>
      <c r="BW13" s="147">
        <v>0</v>
      </c>
      <c r="BX13" s="148">
        <v>0</v>
      </c>
      <c r="BY13" s="148">
        <v>0</v>
      </c>
      <c r="BZ13" s="148">
        <v>0</v>
      </c>
      <c r="CA13" s="147">
        <v>0</v>
      </c>
      <c r="CB13" s="147">
        <v>0</v>
      </c>
      <c r="CC13" s="158">
        <v>0</v>
      </c>
      <c r="CD13" s="148">
        <v>0</v>
      </c>
      <c r="CE13" s="148">
        <v>0</v>
      </c>
      <c r="CF13" s="148">
        <v>0</v>
      </c>
      <c r="CG13" s="153">
        <v>467.99701374719092</v>
      </c>
      <c r="CH13" s="153">
        <v>0</v>
      </c>
      <c r="CI13" s="153">
        <v>0</v>
      </c>
      <c r="CJ13" s="149"/>
      <c r="CK13" s="151">
        <v>467.99701374719092</v>
      </c>
      <c r="CL13" s="144" t="str">
        <f>IF(ROUND(SUM(CK13),1)&gt;ROUND(SUM(Tabel_A!CK13),1),"Supply &lt; Use",IF(ROUND(SUM(CK13),1)&lt;ROUND(SUM(Tabel_A!CK13),1),"Supply &gt; Use",""))</f>
        <v/>
      </c>
    </row>
    <row r="14" spans="1:90" s="157" customFormat="1" ht="26.25" customHeight="1" x14ac:dyDescent="0.25">
      <c r="A14" s="278" t="s">
        <v>33</v>
      </c>
      <c r="B14" s="210" t="s">
        <v>175</v>
      </c>
      <c r="C14" s="146">
        <v>24343.286235169362</v>
      </c>
      <c r="D14" s="147">
        <v>0</v>
      </c>
      <c r="E14" s="148">
        <v>0</v>
      </c>
      <c r="F14" s="148">
        <v>0</v>
      </c>
      <c r="G14" s="148">
        <v>0</v>
      </c>
      <c r="H14" s="147">
        <v>0</v>
      </c>
      <c r="I14" s="147">
        <v>15336.775234169361</v>
      </c>
      <c r="J14" s="148">
        <v>0</v>
      </c>
      <c r="K14" s="148">
        <v>0</v>
      </c>
      <c r="L14" s="148">
        <v>0</v>
      </c>
      <c r="M14" s="148">
        <v>0</v>
      </c>
      <c r="N14" s="148">
        <v>0</v>
      </c>
      <c r="O14" s="148">
        <v>1947.6990000000005</v>
      </c>
      <c r="P14" s="148">
        <v>0</v>
      </c>
      <c r="Q14" s="148">
        <v>0</v>
      </c>
      <c r="R14" s="148">
        <v>0</v>
      </c>
      <c r="S14" s="148">
        <v>0</v>
      </c>
      <c r="T14" s="148">
        <v>13389.076234169361</v>
      </c>
      <c r="U14" s="148">
        <v>0</v>
      </c>
      <c r="V14" s="148">
        <v>0</v>
      </c>
      <c r="W14" s="148">
        <v>0</v>
      </c>
      <c r="X14" s="148">
        <v>0</v>
      </c>
      <c r="Y14" s="148">
        <v>0</v>
      </c>
      <c r="Z14" s="148">
        <v>0</v>
      </c>
      <c r="AA14" s="148">
        <v>0</v>
      </c>
      <c r="AB14" s="148">
        <v>0</v>
      </c>
      <c r="AC14" s="147">
        <v>9006.5110009999989</v>
      </c>
      <c r="AD14" s="147">
        <v>0</v>
      </c>
      <c r="AE14" s="148">
        <v>0</v>
      </c>
      <c r="AF14" s="148">
        <v>0</v>
      </c>
      <c r="AG14" s="147">
        <v>0</v>
      </c>
      <c r="AH14" s="147">
        <v>0</v>
      </c>
      <c r="AI14" s="148">
        <v>0</v>
      </c>
      <c r="AJ14" s="148">
        <v>0</v>
      </c>
      <c r="AK14" s="148">
        <v>0</v>
      </c>
      <c r="AL14" s="147">
        <v>0</v>
      </c>
      <c r="AM14" s="148">
        <v>0</v>
      </c>
      <c r="AN14" s="148">
        <v>0</v>
      </c>
      <c r="AO14" s="148">
        <v>0</v>
      </c>
      <c r="AP14" s="148">
        <v>0</v>
      </c>
      <c r="AQ14" s="148">
        <v>0</v>
      </c>
      <c r="AR14" s="147">
        <v>0</v>
      </c>
      <c r="AS14" s="147">
        <v>0</v>
      </c>
      <c r="AT14" s="148">
        <v>0</v>
      </c>
      <c r="AU14" s="148">
        <v>0</v>
      </c>
      <c r="AV14" s="148">
        <v>0</v>
      </c>
      <c r="AW14" s="148">
        <v>0</v>
      </c>
      <c r="AX14" s="147">
        <v>0</v>
      </c>
      <c r="AY14" s="148">
        <v>0</v>
      </c>
      <c r="AZ14" s="148">
        <v>0</v>
      </c>
      <c r="BA14" s="148">
        <v>0</v>
      </c>
      <c r="BB14" s="147">
        <v>0</v>
      </c>
      <c r="BC14" s="148">
        <v>0</v>
      </c>
      <c r="BD14" s="147">
        <v>0</v>
      </c>
      <c r="BE14" s="148">
        <v>0</v>
      </c>
      <c r="BF14" s="148">
        <v>0</v>
      </c>
      <c r="BG14" s="148">
        <v>0</v>
      </c>
      <c r="BH14" s="148">
        <v>0</v>
      </c>
      <c r="BI14" s="148">
        <v>0</v>
      </c>
      <c r="BJ14" s="147">
        <v>0</v>
      </c>
      <c r="BK14" s="148">
        <v>0</v>
      </c>
      <c r="BL14" s="148">
        <v>0</v>
      </c>
      <c r="BM14" s="148">
        <v>0</v>
      </c>
      <c r="BN14" s="148">
        <v>0</v>
      </c>
      <c r="BO14" s="147">
        <v>0</v>
      </c>
      <c r="BP14" s="147">
        <v>0</v>
      </c>
      <c r="BQ14" s="147">
        <v>0</v>
      </c>
      <c r="BR14" s="148">
        <v>0</v>
      </c>
      <c r="BS14" s="148">
        <v>0</v>
      </c>
      <c r="BT14" s="147">
        <v>0</v>
      </c>
      <c r="BU14" s="148">
        <v>0</v>
      </c>
      <c r="BV14" s="148">
        <v>0</v>
      </c>
      <c r="BW14" s="147">
        <v>0</v>
      </c>
      <c r="BX14" s="148">
        <v>0</v>
      </c>
      <c r="BY14" s="148">
        <v>0</v>
      </c>
      <c r="BZ14" s="148">
        <v>0</v>
      </c>
      <c r="CA14" s="147">
        <v>0</v>
      </c>
      <c r="CB14" s="147">
        <v>0</v>
      </c>
      <c r="CC14" s="158">
        <v>0</v>
      </c>
      <c r="CD14" s="148">
        <v>0</v>
      </c>
      <c r="CE14" s="148">
        <v>0</v>
      </c>
      <c r="CF14" s="148">
        <v>0</v>
      </c>
      <c r="CG14" s="153">
        <v>168.73899899999742</v>
      </c>
      <c r="CH14" s="153">
        <v>0</v>
      </c>
      <c r="CI14" s="153">
        <v>0</v>
      </c>
      <c r="CJ14" s="149"/>
      <c r="CK14" s="151">
        <v>24512.025234169359</v>
      </c>
      <c r="CL14" s="144" t="str">
        <f>IF(ROUND(SUM(CK14),1)&gt;ROUND(SUM(Tabel_A!CK14),1),"Supply &lt; Use",IF(ROUND(SUM(CK14),1)&lt;ROUND(SUM(Tabel_A!CK14),1),"Supply &gt; Use",""))</f>
        <v/>
      </c>
    </row>
    <row r="15" spans="1:90" s="157" customFormat="1" ht="26.25" customHeight="1" x14ac:dyDescent="0.25">
      <c r="A15" s="278" t="s">
        <v>34</v>
      </c>
      <c r="B15" s="210" t="s">
        <v>176</v>
      </c>
      <c r="C15" s="146">
        <v>56091.561153600123</v>
      </c>
      <c r="D15" s="147">
        <v>0</v>
      </c>
      <c r="E15" s="148">
        <v>0</v>
      </c>
      <c r="F15" s="148">
        <v>0</v>
      </c>
      <c r="G15" s="148">
        <v>0</v>
      </c>
      <c r="H15" s="147">
        <v>833.00349256756238</v>
      </c>
      <c r="I15" s="147">
        <v>55258.557661032559</v>
      </c>
      <c r="J15" s="148">
        <v>179.254596897</v>
      </c>
      <c r="K15" s="148">
        <v>0</v>
      </c>
      <c r="L15" s="148">
        <v>0</v>
      </c>
      <c r="M15" s="148">
        <v>0</v>
      </c>
      <c r="N15" s="148">
        <v>0</v>
      </c>
      <c r="O15" s="148">
        <v>0</v>
      </c>
      <c r="P15" s="148">
        <v>7961.65524</v>
      </c>
      <c r="Q15" s="148">
        <v>0</v>
      </c>
      <c r="R15" s="148">
        <v>0</v>
      </c>
      <c r="S15" s="148">
        <v>3782.7952803844378</v>
      </c>
      <c r="T15" s="148">
        <v>43114.019900511114</v>
      </c>
      <c r="U15" s="148">
        <v>98.606317291632479</v>
      </c>
      <c r="V15" s="148">
        <v>5.0368243122115155</v>
      </c>
      <c r="W15" s="148">
        <v>7.7182193932529302</v>
      </c>
      <c r="X15" s="148">
        <v>74.722649150241224</v>
      </c>
      <c r="Y15" s="148">
        <v>12.843706416629443</v>
      </c>
      <c r="Z15" s="148">
        <v>1.3019076043860207</v>
      </c>
      <c r="AA15" s="148">
        <v>0</v>
      </c>
      <c r="AB15" s="148">
        <v>20.603019071646379</v>
      </c>
      <c r="AC15" s="147">
        <v>0</v>
      </c>
      <c r="AD15" s="147">
        <v>0</v>
      </c>
      <c r="AE15" s="148">
        <v>0</v>
      </c>
      <c r="AF15" s="148">
        <v>0</v>
      </c>
      <c r="AG15" s="147">
        <v>0</v>
      </c>
      <c r="AH15" s="147">
        <v>0</v>
      </c>
      <c r="AI15" s="148">
        <v>0</v>
      </c>
      <c r="AJ15" s="148">
        <v>0</v>
      </c>
      <c r="AK15" s="148">
        <v>0</v>
      </c>
      <c r="AL15" s="147">
        <v>0</v>
      </c>
      <c r="AM15" s="148">
        <v>0</v>
      </c>
      <c r="AN15" s="148">
        <v>0</v>
      </c>
      <c r="AO15" s="148">
        <v>0</v>
      </c>
      <c r="AP15" s="148">
        <v>0</v>
      </c>
      <c r="AQ15" s="148">
        <v>0</v>
      </c>
      <c r="AR15" s="147">
        <v>0</v>
      </c>
      <c r="AS15" s="147">
        <v>0</v>
      </c>
      <c r="AT15" s="148">
        <v>0</v>
      </c>
      <c r="AU15" s="148">
        <v>0</v>
      </c>
      <c r="AV15" s="148">
        <v>0</v>
      </c>
      <c r="AW15" s="148">
        <v>0</v>
      </c>
      <c r="AX15" s="147">
        <v>0</v>
      </c>
      <c r="AY15" s="148">
        <v>0</v>
      </c>
      <c r="AZ15" s="148">
        <v>0</v>
      </c>
      <c r="BA15" s="148">
        <v>0</v>
      </c>
      <c r="BB15" s="147">
        <v>0</v>
      </c>
      <c r="BC15" s="148">
        <v>0</v>
      </c>
      <c r="BD15" s="147">
        <v>0</v>
      </c>
      <c r="BE15" s="148">
        <v>0</v>
      </c>
      <c r="BF15" s="148">
        <v>0</v>
      </c>
      <c r="BG15" s="148">
        <v>0</v>
      </c>
      <c r="BH15" s="148">
        <v>0</v>
      </c>
      <c r="BI15" s="148">
        <v>0</v>
      </c>
      <c r="BJ15" s="147">
        <v>0</v>
      </c>
      <c r="BK15" s="148">
        <v>0</v>
      </c>
      <c r="BL15" s="148">
        <v>0</v>
      </c>
      <c r="BM15" s="148">
        <v>0</v>
      </c>
      <c r="BN15" s="148">
        <v>0</v>
      </c>
      <c r="BO15" s="147">
        <v>0</v>
      </c>
      <c r="BP15" s="147">
        <v>0</v>
      </c>
      <c r="BQ15" s="147">
        <v>0</v>
      </c>
      <c r="BR15" s="148">
        <v>0</v>
      </c>
      <c r="BS15" s="148">
        <v>0</v>
      </c>
      <c r="BT15" s="147">
        <v>0</v>
      </c>
      <c r="BU15" s="148">
        <v>0</v>
      </c>
      <c r="BV15" s="148">
        <v>0</v>
      </c>
      <c r="BW15" s="147">
        <v>0</v>
      </c>
      <c r="BX15" s="148">
        <v>0</v>
      </c>
      <c r="BY15" s="148">
        <v>0</v>
      </c>
      <c r="BZ15" s="148">
        <v>0</v>
      </c>
      <c r="CA15" s="147">
        <v>0</v>
      </c>
      <c r="CB15" s="147">
        <v>0</v>
      </c>
      <c r="CC15" s="158">
        <v>0</v>
      </c>
      <c r="CD15" s="148">
        <v>0</v>
      </c>
      <c r="CE15" s="148">
        <v>0</v>
      </c>
      <c r="CF15" s="148">
        <v>0</v>
      </c>
      <c r="CG15" s="153">
        <v>-7779.0627741201606</v>
      </c>
      <c r="CH15" s="153">
        <v>0</v>
      </c>
      <c r="CI15" s="153">
        <v>12103.543</v>
      </c>
      <c r="CJ15" s="149"/>
      <c r="CK15" s="151">
        <v>60416.041379479961</v>
      </c>
      <c r="CL15" s="144" t="str">
        <f>IF(ROUND(SUM(CK15),1)&gt;ROUND(SUM(Tabel_A!CK15),1),"Supply &lt; Use",IF(ROUND(SUM(CK15),1)&lt;ROUND(SUM(Tabel_A!CK15),1),"Supply &gt; Use",""))</f>
        <v/>
      </c>
    </row>
    <row r="16" spans="1:90" s="157" customFormat="1" ht="26.25" customHeight="1" x14ac:dyDescent="0.25">
      <c r="A16" s="278" t="s">
        <v>35</v>
      </c>
      <c r="B16" s="210" t="s">
        <v>177</v>
      </c>
      <c r="C16" s="146">
        <v>1472738.3024888989</v>
      </c>
      <c r="D16" s="147">
        <v>3.2829719440270326E-4</v>
      </c>
      <c r="E16" s="148">
        <v>3.2829719440270326E-4</v>
      </c>
      <c r="F16" s="148">
        <v>0</v>
      </c>
      <c r="G16" s="148">
        <v>0</v>
      </c>
      <c r="H16" s="147">
        <v>0</v>
      </c>
      <c r="I16" s="147">
        <v>1472737.5418949567</v>
      </c>
      <c r="J16" s="148">
        <v>6.2438399999999998E-2</v>
      </c>
      <c r="K16" s="148">
        <v>0</v>
      </c>
      <c r="L16" s="148">
        <v>0</v>
      </c>
      <c r="M16" s="148">
        <v>1.9551015256875977E-2</v>
      </c>
      <c r="N16" s="148">
        <v>9.3946436948624798E-2</v>
      </c>
      <c r="O16" s="148">
        <v>1472737.2278549562</v>
      </c>
      <c r="P16" s="148">
        <v>0</v>
      </c>
      <c r="Q16" s="148">
        <v>8.9468423623021258E-3</v>
      </c>
      <c r="R16" s="148">
        <v>0</v>
      </c>
      <c r="S16" s="148">
        <v>1.7893684724604249E-3</v>
      </c>
      <c r="T16" s="148">
        <v>3.5787369449208503E-2</v>
      </c>
      <c r="U16" s="148">
        <v>9.3229820412716116E-3</v>
      </c>
      <c r="V16" s="148">
        <v>1.6036442307692307E-2</v>
      </c>
      <c r="W16" s="148">
        <v>1.5913557692307689E-2</v>
      </c>
      <c r="X16" s="148">
        <v>1.1839219408812046E-2</v>
      </c>
      <c r="Y16" s="148">
        <v>0</v>
      </c>
      <c r="Z16" s="148">
        <v>0</v>
      </c>
      <c r="AA16" s="148">
        <v>0</v>
      </c>
      <c r="AB16" s="148">
        <v>3.8468367022376763E-2</v>
      </c>
      <c r="AC16" s="147">
        <v>0</v>
      </c>
      <c r="AD16" s="147">
        <v>0</v>
      </c>
      <c r="AE16" s="148">
        <v>0</v>
      </c>
      <c r="AF16" s="148">
        <v>0</v>
      </c>
      <c r="AG16" s="147">
        <v>4.2120000000000005E-2</v>
      </c>
      <c r="AH16" s="147">
        <v>0</v>
      </c>
      <c r="AI16" s="148">
        <v>0</v>
      </c>
      <c r="AJ16" s="148">
        <v>0</v>
      </c>
      <c r="AK16" s="148">
        <v>0</v>
      </c>
      <c r="AL16" s="147">
        <v>3.5787369449208498E-3</v>
      </c>
      <c r="AM16" s="148">
        <v>0</v>
      </c>
      <c r="AN16" s="148">
        <v>0</v>
      </c>
      <c r="AO16" s="148">
        <v>0</v>
      </c>
      <c r="AP16" s="148">
        <v>0</v>
      </c>
      <c r="AQ16" s="148">
        <v>3.5787369449208498E-3</v>
      </c>
      <c r="AR16" s="147">
        <v>0</v>
      </c>
      <c r="AS16" s="147">
        <v>0.21269134779449925</v>
      </c>
      <c r="AT16" s="148">
        <v>0.21269134779449925</v>
      </c>
      <c r="AU16" s="148">
        <v>0</v>
      </c>
      <c r="AV16" s="148">
        <v>0</v>
      </c>
      <c r="AW16" s="148">
        <v>0</v>
      </c>
      <c r="AX16" s="147">
        <v>0</v>
      </c>
      <c r="AY16" s="148">
        <v>0</v>
      </c>
      <c r="AZ16" s="148">
        <v>0</v>
      </c>
      <c r="BA16" s="148">
        <v>0</v>
      </c>
      <c r="BB16" s="147">
        <v>5.1891685701352323E-2</v>
      </c>
      <c r="BC16" s="148">
        <v>0</v>
      </c>
      <c r="BD16" s="147">
        <v>5.1891685701352323E-2</v>
      </c>
      <c r="BE16" s="148">
        <v>0</v>
      </c>
      <c r="BF16" s="148">
        <v>0</v>
      </c>
      <c r="BG16" s="148">
        <v>5.1891685701352323E-2</v>
      </c>
      <c r="BH16" s="148">
        <v>0</v>
      </c>
      <c r="BI16" s="148">
        <v>0</v>
      </c>
      <c r="BJ16" s="147">
        <v>5.1891685701352323E-2</v>
      </c>
      <c r="BK16" s="148">
        <v>5.1891685701352323E-2</v>
      </c>
      <c r="BL16" s="148">
        <v>0</v>
      </c>
      <c r="BM16" s="148">
        <v>0</v>
      </c>
      <c r="BN16" s="148">
        <v>0</v>
      </c>
      <c r="BO16" s="147">
        <v>0.3051972</v>
      </c>
      <c r="BP16" s="147">
        <v>0</v>
      </c>
      <c r="BQ16" s="147">
        <v>0</v>
      </c>
      <c r="BR16" s="148">
        <v>0</v>
      </c>
      <c r="BS16" s="148">
        <v>0</v>
      </c>
      <c r="BT16" s="147">
        <v>1.8674161892994753E-2</v>
      </c>
      <c r="BU16" s="148">
        <v>1.2029504885099306E-2</v>
      </c>
      <c r="BV16" s="148">
        <v>6.6446570078954464E-3</v>
      </c>
      <c r="BW16" s="147">
        <v>2.2329140912602546E-2</v>
      </c>
      <c r="BX16" s="148">
        <v>1.6692706971283944E-2</v>
      </c>
      <c r="BY16" s="148">
        <v>8.4849543202645617E-4</v>
      </c>
      <c r="BZ16" s="148">
        <v>4.7879385092921452E-3</v>
      </c>
      <c r="CA16" s="147">
        <v>0</v>
      </c>
      <c r="CB16" s="147">
        <v>0</v>
      </c>
      <c r="CC16" s="158">
        <v>218.14193520000003</v>
      </c>
      <c r="CD16" s="148">
        <v>63.755289700934753</v>
      </c>
      <c r="CE16" s="148">
        <v>0</v>
      </c>
      <c r="CF16" s="148">
        <v>154.38664549906528</v>
      </c>
      <c r="CG16" s="153">
        <v>-154330.33160045627</v>
      </c>
      <c r="CH16" s="153">
        <v>9.1447076571946013</v>
      </c>
      <c r="CI16" s="153">
        <v>0</v>
      </c>
      <c r="CJ16" s="149"/>
      <c r="CK16" s="151">
        <v>1318635.2575312997</v>
      </c>
      <c r="CL16" s="144" t="str">
        <f>IF(ROUND(SUM(CK16),1)&gt;ROUND(SUM(Tabel_A!CK16),1),"Supply &lt; Use",IF(ROUND(SUM(CK16),1)&lt;ROUND(SUM(Tabel_A!CK16),1),"Supply &gt; Use",""))</f>
        <v/>
      </c>
    </row>
    <row r="17" spans="1:90" s="157" customFormat="1" ht="26.25" customHeight="1" x14ac:dyDescent="0.25">
      <c r="A17" s="278" t="s">
        <v>36</v>
      </c>
      <c r="B17" s="210" t="s">
        <v>178</v>
      </c>
      <c r="C17" s="146">
        <v>493037.37218347198</v>
      </c>
      <c r="D17" s="147">
        <v>9328.9490180088706</v>
      </c>
      <c r="E17" s="148">
        <v>9328.9490180088706</v>
      </c>
      <c r="F17" s="148">
        <v>0</v>
      </c>
      <c r="G17" s="148">
        <v>0</v>
      </c>
      <c r="H17" s="147">
        <v>1905.952330810813</v>
      </c>
      <c r="I17" s="147">
        <v>187157.1096315191</v>
      </c>
      <c r="J17" s="148">
        <v>27809.556970664096</v>
      </c>
      <c r="K17" s="148">
        <v>4385.5946591944521</v>
      </c>
      <c r="L17" s="148">
        <v>314.98382794040742</v>
      </c>
      <c r="M17" s="148">
        <v>1782.7759011044425</v>
      </c>
      <c r="N17" s="148">
        <v>1892.9566777067269</v>
      </c>
      <c r="O17" s="148">
        <v>16152.663808198848</v>
      </c>
      <c r="P17" s="148">
        <v>83764.449322347326</v>
      </c>
      <c r="Q17" s="148">
        <v>3531.3903517447866</v>
      </c>
      <c r="R17" s="148">
        <v>607.09123844679482</v>
      </c>
      <c r="S17" s="148">
        <v>15799.713771796856</v>
      </c>
      <c r="T17" s="148">
        <v>21730.894465231788</v>
      </c>
      <c r="U17" s="148">
        <v>2427.0806668271016</v>
      </c>
      <c r="V17" s="148">
        <v>594.83061132701482</v>
      </c>
      <c r="W17" s="148">
        <v>948.51387697048438</v>
      </c>
      <c r="X17" s="148">
        <v>1922.7976992574502</v>
      </c>
      <c r="Y17" s="148">
        <v>1695.7955565607776</v>
      </c>
      <c r="Z17" s="148">
        <v>367.4958297917064</v>
      </c>
      <c r="AA17" s="148">
        <v>584.57753791858352</v>
      </c>
      <c r="AB17" s="148">
        <v>843.94685848950178</v>
      </c>
      <c r="AC17" s="147">
        <v>207601.90669822888</v>
      </c>
      <c r="AD17" s="147">
        <v>1437.5152514769263</v>
      </c>
      <c r="AE17" s="148">
        <v>99.311131805928369</v>
      </c>
      <c r="AF17" s="148">
        <v>1338.2041196709979</v>
      </c>
      <c r="AG17" s="147">
        <v>5458.0989196845157</v>
      </c>
      <c r="AH17" s="147">
        <v>19735.776618128577</v>
      </c>
      <c r="AI17" s="148">
        <v>1765.0074294912752</v>
      </c>
      <c r="AJ17" s="148">
        <v>10375.995089550084</v>
      </c>
      <c r="AK17" s="148">
        <v>7594.7740990872189</v>
      </c>
      <c r="AL17" s="147">
        <v>6874.1218884371301</v>
      </c>
      <c r="AM17" s="148">
        <v>3529.1260179066912</v>
      </c>
      <c r="AN17" s="148">
        <v>4.1868961674188636</v>
      </c>
      <c r="AO17" s="148">
        <v>2.3060137749021519</v>
      </c>
      <c r="AP17" s="148">
        <v>3080.3837246447397</v>
      </c>
      <c r="AQ17" s="148">
        <v>258.1192359433785</v>
      </c>
      <c r="AR17" s="147">
        <v>6338.7406975863187</v>
      </c>
      <c r="AS17" s="147">
        <v>2145.6672113718564</v>
      </c>
      <c r="AT17" s="148">
        <v>703.78913591831133</v>
      </c>
      <c r="AU17" s="148">
        <v>437.18336641968261</v>
      </c>
      <c r="AV17" s="148">
        <v>190.95415590901976</v>
      </c>
      <c r="AW17" s="148">
        <v>813.74055312484245</v>
      </c>
      <c r="AX17" s="147">
        <v>2014.9078142438193</v>
      </c>
      <c r="AY17" s="148">
        <v>1076.6772222778307</v>
      </c>
      <c r="AZ17" s="148">
        <v>372.01133530843634</v>
      </c>
      <c r="BA17" s="148">
        <v>566.21925665755214</v>
      </c>
      <c r="BB17" s="147">
        <v>609.51247058774641</v>
      </c>
      <c r="BC17" s="148">
        <v>0</v>
      </c>
      <c r="BD17" s="147">
        <v>8019.5938325629304</v>
      </c>
      <c r="BE17" s="148">
        <v>6097.8875557593001</v>
      </c>
      <c r="BF17" s="148">
        <v>762.94446925964689</v>
      </c>
      <c r="BG17" s="148">
        <v>573.57507363739819</v>
      </c>
      <c r="BH17" s="148">
        <v>250.20552413177759</v>
      </c>
      <c r="BI17" s="148">
        <v>334.98120977480738</v>
      </c>
      <c r="BJ17" s="147">
        <v>3210.1055105212909</v>
      </c>
      <c r="BK17" s="148">
        <v>160.098615378728</v>
      </c>
      <c r="BL17" s="148">
        <v>2353.8950719745822</v>
      </c>
      <c r="BM17" s="148">
        <v>301.67966495596579</v>
      </c>
      <c r="BN17" s="148">
        <v>394.43215821201443</v>
      </c>
      <c r="BO17" s="147">
        <v>10429.064113101367</v>
      </c>
      <c r="BP17" s="147">
        <v>6367.0241884894567</v>
      </c>
      <c r="BQ17" s="147">
        <v>8249.8937809702911</v>
      </c>
      <c r="BR17" s="148">
        <v>5137.5096945549376</v>
      </c>
      <c r="BS17" s="148">
        <v>3112.3840864153526</v>
      </c>
      <c r="BT17" s="147">
        <v>2633.632572685689</v>
      </c>
      <c r="BU17" s="148">
        <v>1390.7621181140926</v>
      </c>
      <c r="BV17" s="148">
        <v>1242.8704545715964</v>
      </c>
      <c r="BW17" s="147">
        <v>3045.7732801721513</v>
      </c>
      <c r="BX17" s="148">
        <v>760.32845194691572</v>
      </c>
      <c r="BY17" s="148">
        <v>449.02810378469201</v>
      </c>
      <c r="BZ17" s="148">
        <v>1836.4167244405437</v>
      </c>
      <c r="CA17" s="147">
        <v>474.02635488419998</v>
      </c>
      <c r="CB17" s="147">
        <v>0</v>
      </c>
      <c r="CC17" s="158">
        <v>146274.38407562434</v>
      </c>
      <c r="CD17" s="148">
        <v>114397.75174429498</v>
      </c>
      <c r="CE17" s="148">
        <v>0.2831785036939905</v>
      </c>
      <c r="CF17" s="148">
        <v>31876.349152825678</v>
      </c>
      <c r="CG17" s="153">
        <v>-12880.296223839163</v>
      </c>
      <c r="CH17" s="153">
        <v>13.039964742805751</v>
      </c>
      <c r="CI17" s="153">
        <v>126779.4</v>
      </c>
      <c r="CJ17" s="149"/>
      <c r="CK17" s="151">
        <v>753223.9</v>
      </c>
      <c r="CL17" s="144" t="str">
        <f>IF(ROUND(SUM(CK17),1)&gt;ROUND(SUM(Tabel_A!CK17),1),"Supply &lt; Use",IF(ROUND(SUM(CK17),1)&lt;ROUND(SUM(Tabel_A!CK17),1),"Supply &gt; Use",""))</f>
        <v/>
      </c>
    </row>
    <row r="18" spans="1:90" s="157" customFormat="1" ht="26.25" customHeight="1" x14ac:dyDescent="0.25">
      <c r="A18" s="278" t="s">
        <v>37</v>
      </c>
      <c r="B18" s="210" t="s">
        <v>179</v>
      </c>
      <c r="C18" s="146">
        <v>10439.295100166077</v>
      </c>
      <c r="D18" s="147">
        <v>627.76045382243331</v>
      </c>
      <c r="E18" s="148">
        <v>231.32533238655859</v>
      </c>
      <c r="F18" s="148">
        <v>332.25100683417145</v>
      </c>
      <c r="G18" s="148">
        <v>64.184114601703271</v>
      </c>
      <c r="H18" s="147">
        <v>14.828241840595815</v>
      </c>
      <c r="I18" s="147">
        <v>627.92453882520101</v>
      </c>
      <c r="J18" s="148">
        <v>57.561738241851536</v>
      </c>
      <c r="K18" s="148">
        <v>13.863172369602504</v>
      </c>
      <c r="L18" s="148">
        <v>12.879733015382399</v>
      </c>
      <c r="M18" s="148">
        <v>0</v>
      </c>
      <c r="N18" s="148">
        <v>10.730650662788547</v>
      </c>
      <c r="O18" s="148">
        <v>0.63653620117562093</v>
      </c>
      <c r="P18" s="148">
        <v>21.16731299245086</v>
      </c>
      <c r="Q18" s="148">
        <v>1.2660682805457166</v>
      </c>
      <c r="R18" s="148">
        <v>37.983940218424088</v>
      </c>
      <c r="S18" s="148">
        <v>62.6740328149627</v>
      </c>
      <c r="T18" s="148">
        <v>11.15727564606401</v>
      </c>
      <c r="U18" s="148">
        <v>206.02488476898054</v>
      </c>
      <c r="V18" s="148">
        <v>26.210362377044511</v>
      </c>
      <c r="W18" s="148">
        <v>26.635897815726963</v>
      </c>
      <c r="X18" s="148">
        <v>33.546628895051292</v>
      </c>
      <c r="Y18" s="148">
        <v>37.912784296164077</v>
      </c>
      <c r="Z18" s="148">
        <v>24.770521824788894</v>
      </c>
      <c r="AA18" s="148">
        <v>20.05255398993523</v>
      </c>
      <c r="AB18" s="148">
        <v>22.85044441426145</v>
      </c>
      <c r="AC18" s="147">
        <v>48.56980476096809</v>
      </c>
      <c r="AD18" s="147">
        <v>177.68233557474775</v>
      </c>
      <c r="AE18" s="148">
        <v>44.471379920507403</v>
      </c>
      <c r="AF18" s="148">
        <v>133.21095565424034</v>
      </c>
      <c r="AG18" s="147">
        <v>820.40189124992708</v>
      </c>
      <c r="AH18" s="147">
        <v>1178.8587575636964</v>
      </c>
      <c r="AI18" s="148">
        <v>422.98793569340734</v>
      </c>
      <c r="AJ18" s="148">
        <v>656.59033333671459</v>
      </c>
      <c r="AK18" s="148">
        <v>99.28048853357447</v>
      </c>
      <c r="AL18" s="147">
        <v>3306.3855454411155</v>
      </c>
      <c r="AM18" s="148">
        <v>2465.012083823593</v>
      </c>
      <c r="AN18" s="148">
        <v>124.88654886122092</v>
      </c>
      <c r="AO18" s="148">
        <v>129.45294359100717</v>
      </c>
      <c r="AP18" s="148">
        <v>518.06819637667559</v>
      </c>
      <c r="AQ18" s="148">
        <v>68.965772788618779</v>
      </c>
      <c r="AR18" s="147">
        <v>110.34489507794645</v>
      </c>
      <c r="AS18" s="147">
        <v>333.09678528116501</v>
      </c>
      <c r="AT18" s="148">
        <v>12.33138330824066</v>
      </c>
      <c r="AU18" s="148">
        <v>11.652818006378661</v>
      </c>
      <c r="AV18" s="148">
        <v>75.001267114561671</v>
      </c>
      <c r="AW18" s="148">
        <v>234.11131685198399</v>
      </c>
      <c r="AX18" s="147">
        <v>209.09458350080149</v>
      </c>
      <c r="AY18" s="148">
        <v>10.508987962441461</v>
      </c>
      <c r="AZ18" s="148">
        <v>44.522702118708153</v>
      </c>
      <c r="BA18" s="148">
        <v>154.06289341965189</v>
      </c>
      <c r="BB18" s="147">
        <v>100.1537172211851</v>
      </c>
      <c r="BC18" s="148">
        <v>0</v>
      </c>
      <c r="BD18" s="147">
        <v>588.30681474524454</v>
      </c>
      <c r="BE18" s="148">
        <v>300.82790406338108</v>
      </c>
      <c r="BF18" s="148">
        <v>229.21704825116984</v>
      </c>
      <c r="BG18" s="148">
        <v>20.873696334918421</v>
      </c>
      <c r="BH18" s="148">
        <v>11.533059779764523</v>
      </c>
      <c r="BI18" s="148">
        <v>25.855106316010627</v>
      </c>
      <c r="BJ18" s="147">
        <v>816.36649738148867</v>
      </c>
      <c r="BK18" s="148">
        <v>293.63691829622701</v>
      </c>
      <c r="BL18" s="148">
        <v>39.892999688651436</v>
      </c>
      <c r="BM18" s="148">
        <v>3.7959069524998251E-2</v>
      </c>
      <c r="BN18" s="148">
        <v>482.79862032708525</v>
      </c>
      <c r="BO18" s="147">
        <v>734.82412492412766</v>
      </c>
      <c r="BP18" s="147">
        <v>89.881451561429287</v>
      </c>
      <c r="BQ18" s="147">
        <v>387.57494316739633</v>
      </c>
      <c r="BR18" s="148">
        <v>351.70974840011201</v>
      </c>
      <c r="BS18" s="148">
        <v>35.865194767284294</v>
      </c>
      <c r="BT18" s="147">
        <v>59.303109815001818</v>
      </c>
      <c r="BU18" s="148">
        <v>20.459436545149956</v>
      </c>
      <c r="BV18" s="148">
        <v>38.843673269851863</v>
      </c>
      <c r="BW18" s="147">
        <v>207.93660841160718</v>
      </c>
      <c r="BX18" s="148">
        <v>95.794382545043931</v>
      </c>
      <c r="BY18" s="148">
        <v>5.6360757464775926</v>
      </c>
      <c r="BZ18" s="148">
        <v>106.50615012008566</v>
      </c>
      <c r="CA18" s="147">
        <v>0</v>
      </c>
      <c r="CB18" s="147">
        <v>0</v>
      </c>
      <c r="CC18" s="158">
        <v>41548.523157485499</v>
      </c>
      <c r="CD18" s="148">
        <v>273.79395743754566</v>
      </c>
      <c r="CE18" s="148">
        <v>40605.775968186601</v>
      </c>
      <c r="CF18" s="148">
        <v>668.95323186134704</v>
      </c>
      <c r="CG18" s="153">
        <v>-20561.595254051586</v>
      </c>
      <c r="CH18" s="153">
        <v>-3.5999996725877281E-6</v>
      </c>
      <c r="CI18" s="153">
        <v>194540</v>
      </c>
      <c r="CJ18" s="149"/>
      <c r="CK18" s="151">
        <v>225966.223</v>
      </c>
      <c r="CL18" s="144" t="str">
        <f>IF(ROUND(SUM(CK18),1)&gt;ROUND(SUM(Tabel_A!CK18),1),"Supply &lt; Use",IF(ROUND(SUM(CK18),1)&lt;ROUND(SUM(Tabel_A!CK18),1),"Supply &gt; Use",""))</f>
        <v/>
      </c>
    </row>
    <row r="19" spans="1:90" s="157" customFormat="1" ht="26.25" customHeight="1" x14ac:dyDescent="0.25">
      <c r="A19" s="278" t="s">
        <v>38</v>
      </c>
      <c r="B19" s="210" t="s">
        <v>180</v>
      </c>
      <c r="C19" s="146">
        <v>53204.202644393736</v>
      </c>
      <c r="D19" s="147">
        <v>0</v>
      </c>
      <c r="E19" s="148">
        <v>0</v>
      </c>
      <c r="F19" s="148">
        <v>0</v>
      </c>
      <c r="G19" s="148">
        <v>0</v>
      </c>
      <c r="H19" s="147">
        <v>0</v>
      </c>
      <c r="I19" s="147">
        <v>0.16370099999999999</v>
      </c>
      <c r="J19" s="148">
        <v>0.16370099999999999</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7">
        <v>69.97366559999999</v>
      </c>
      <c r="AD19" s="147">
        <v>0</v>
      </c>
      <c r="AE19" s="148">
        <v>0</v>
      </c>
      <c r="AF19" s="148">
        <v>0</v>
      </c>
      <c r="AG19" s="147">
        <v>0</v>
      </c>
      <c r="AH19" s="147">
        <v>0</v>
      </c>
      <c r="AI19" s="148">
        <v>0</v>
      </c>
      <c r="AJ19" s="148">
        <v>0</v>
      </c>
      <c r="AK19" s="148">
        <v>0</v>
      </c>
      <c r="AL19" s="147">
        <v>51234.224625683048</v>
      </c>
      <c r="AM19" s="148">
        <v>0</v>
      </c>
      <c r="AN19" s="148">
        <v>0</v>
      </c>
      <c r="AO19" s="148">
        <v>51234.224625683048</v>
      </c>
      <c r="AP19" s="148">
        <v>0</v>
      </c>
      <c r="AQ19" s="148">
        <v>0</v>
      </c>
      <c r="AR19" s="147">
        <v>0.9367869723952873</v>
      </c>
      <c r="AS19" s="147">
        <v>0</v>
      </c>
      <c r="AT19" s="148">
        <v>0</v>
      </c>
      <c r="AU19" s="148">
        <v>0</v>
      </c>
      <c r="AV19" s="148">
        <v>0</v>
      </c>
      <c r="AW19" s="148">
        <v>0</v>
      </c>
      <c r="AX19" s="147">
        <v>0</v>
      </c>
      <c r="AY19" s="148">
        <v>0</v>
      </c>
      <c r="AZ19" s="148">
        <v>0</v>
      </c>
      <c r="BA19" s="148">
        <v>0</v>
      </c>
      <c r="BB19" s="147">
        <v>0</v>
      </c>
      <c r="BC19" s="148">
        <v>0</v>
      </c>
      <c r="BD19" s="147">
        <v>0</v>
      </c>
      <c r="BE19" s="148">
        <v>0</v>
      </c>
      <c r="BF19" s="148">
        <v>0</v>
      </c>
      <c r="BG19" s="148">
        <v>0</v>
      </c>
      <c r="BH19" s="148">
        <v>0</v>
      </c>
      <c r="BI19" s="148">
        <v>0</v>
      </c>
      <c r="BJ19" s="147">
        <v>0</v>
      </c>
      <c r="BK19" s="148">
        <v>0</v>
      </c>
      <c r="BL19" s="148">
        <v>0</v>
      </c>
      <c r="BM19" s="148">
        <v>0</v>
      </c>
      <c r="BN19" s="148">
        <v>0</v>
      </c>
      <c r="BO19" s="147">
        <v>1898.9038651382975</v>
      </c>
      <c r="BP19" s="147">
        <v>0</v>
      </c>
      <c r="BQ19" s="147">
        <v>0</v>
      </c>
      <c r="BR19" s="148">
        <v>0</v>
      </c>
      <c r="BS19" s="148">
        <v>0</v>
      </c>
      <c r="BT19" s="147">
        <v>0</v>
      </c>
      <c r="BU19" s="148">
        <v>0</v>
      </c>
      <c r="BV19" s="148">
        <v>0</v>
      </c>
      <c r="BW19" s="147">
        <v>0</v>
      </c>
      <c r="BX19" s="148">
        <v>0</v>
      </c>
      <c r="BY19" s="148">
        <v>0</v>
      </c>
      <c r="BZ19" s="148">
        <v>0</v>
      </c>
      <c r="CA19" s="147">
        <v>0</v>
      </c>
      <c r="CB19" s="147">
        <v>0</v>
      </c>
      <c r="CC19" s="158">
        <v>0</v>
      </c>
      <c r="CD19" s="148">
        <v>0</v>
      </c>
      <c r="CE19" s="148">
        <v>0</v>
      </c>
      <c r="CF19" s="148">
        <v>0</v>
      </c>
      <c r="CG19" s="153">
        <v>7711.6613556062657</v>
      </c>
      <c r="CH19" s="153">
        <v>0</v>
      </c>
      <c r="CI19" s="153">
        <v>70111</v>
      </c>
      <c r="CJ19" s="149"/>
      <c r="CK19" s="151">
        <v>131026.864</v>
      </c>
      <c r="CL19" s="144" t="str">
        <f>IF(ROUND(SUM(CK19),1)&gt;ROUND(SUM(Tabel_A!CK19),1),"Supply &lt; Use",IF(ROUND(SUM(CK19),1)&lt;ROUND(SUM(Tabel_A!CK19),1),"Supply &gt; Use",""))</f>
        <v/>
      </c>
    </row>
    <row r="20" spans="1:90" s="157" customFormat="1" ht="26.25" customHeight="1" x14ac:dyDescent="0.25">
      <c r="A20" s="278" t="s">
        <v>39</v>
      </c>
      <c r="B20" s="210" t="s">
        <v>181</v>
      </c>
      <c r="C20" s="146">
        <v>221457.76399999997</v>
      </c>
      <c r="D20" s="147">
        <v>0</v>
      </c>
      <c r="E20" s="148">
        <v>0</v>
      </c>
      <c r="F20" s="148">
        <v>0</v>
      </c>
      <c r="G20" s="148">
        <v>0</v>
      </c>
      <c r="H20" s="147">
        <v>0</v>
      </c>
      <c r="I20" s="147">
        <v>221457.76399999997</v>
      </c>
      <c r="J20" s="148">
        <v>0</v>
      </c>
      <c r="K20" s="148">
        <v>0</v>
      </c>
      <c r="L20" s="148">
        <v>0</v>
      </c>
      <c r="M20" s="148">
        <v>0</v>
      </c>
      <c r="N20" s="148">
        <v>0</v>
      </c>
      <c r="O20" s="148">
        <v>0</v>
      </c>
      <c r="P20" s="148">
        <v>221457.76399999997</v>
      </c>
      <c r="Q20" s="148">
        <v>0</v>
      </c>
      <c r="R20" s="148">
        <v>0</v>
      </c>
      <c r="S20" s="148">
        <v>0</v>
      </c>
      <c r="T20" s="148">
        <v>0</v>
      </c>
      <c r="U20" s="148">
        <v>0</v>
      </c>
      <c r="V20" s="148">
        <v>0</v>
      </c>
      <c r="W20" s="148">
        <v>0</v>
      </c>
      <c r="X20" s="148">
        <v>0</v>
      </c>
      <c r="Y20" s="148">
        <v>0</v>
      </c>
      <c r="Z20" s="148">
        <v>0</v>
      </c>
      <c r="AA20" s="148">
        <v>0</v>
      </c>
      <c r="AB20" s="148">
        <v>0</v>
      </c>
      <c r="AC20" s="147">
        <v>0</v>
      </c>
      <c r="AD20" s="147">
        <v>0</v>
      </c>
      <c r="AE20" s="148">
        <v>0</v>
      </c>
      <c r="AF20" s="148">
        <v>0</v>
      </c>
      <c r="AG20" s="147">
        <v>0</v>
      </c>
      <c r="AH20" s="147">
        <v>0</v>
      </c>
      <c r="AI20" s="148">
        <v>0</v>
      </c>
      <c r="AJ20" s="148">
        <v>0</v>
      </c>
      <c r="AK20" s="148">
        <v>0</v>
      </c>
      <c r="AL20" s="147">
        <v>0</v>
      </c>
      <c r="AM20" s="148">
        <v>0</v>
      </c>
      <c r="AN20" s="148">
        <v>0</v>
      </c>
      <c r="AO20" s="148">
        <v>0</v>
      </c>
      <c r="AP20" s="148">
        <v>0</v>
      </c>
      <c r="AQ20" s="148">
        <v>0</v>
      </c>
      <c r="AR20" s="147">
        <v>0</v>
      </c>
      <c r="AS20" s="147">
        <v>0</v>
      </c>
      <c r="AT20" s="148">
        <v>0</v>
      </c>
      <c r="AU20" s="148">
        <v>0</v>
      </c>
      <c r="AV20" s="148">
        <v>0</v>
      </c>
      <c r="AW20" s="148">
        <v>0</v>
      </c>
      <c r="AX20" s="147">
        <v>0</v>
      </c>
      <c r="AY20" s="148">
        <v>0</v>
      </c>
      <c r="AZ20" s="148">
        <v>0</v>
      </c>
      <c r="BA20" s="148">
        <v>0</v>
      </c>
      <c r="BB20" s="147">
        <v>0</v>
      </c>
      <c r="BC20" s="148">
        <v>0</v>
      </c>
      <c r="BD20" s="147">
        <v>0</v>
      </c>
      <c r="BE20" s="148">
        <v>0</v>
      </c>
      <c r="BF20" s="148">
        <v>0</v>
      </c>
      <c r="BG20" s="148">
        <v>0</v>
      </c>
      <c r="BH20" s="148">
        <v>0</v>
      </c>
      <c r="BI20" s="148">
        <v>0</v>
      </c>
      <c r="BJ20" s="147">
        <v>0</v>
      </c>
      <c r="BK20" s="148">
        <v>0</v>
      </c>
      <c r="BL20" s="148">
        <v>0</v>
      </c>
      <c r="BM20" s="148">
        <v>0</v>
      </c>
      <c r="BN20" s="148">
        <v>0</v>
      </c>
      <c r="BO20" s="147">
        <v>0</v>
      </c>
      <c r="BP20" s="147">
        <v>0</v>
      </c>
      <c r="BQ20" s="147">
        <v>0</v>
      </c>
      <c r="BR20" s="148">
        <v>0</v>
      </c>
      <c r="BS20" s="148">
        <v>0</v>
      </c>
      <c r="BT20" s="147">
        <v>0</v>
      </c>
      <c r="BU20" s="148">
        <v>0</v>
      </c>
      <c r="BV20" s="148">
        <v>0</v>
      </c>
      <c r="BW20" s="147">
        <v>0</v>
      </c>
      <c r="BX20" s="148">
        <v>0</v>
      </c>
      <c r="BY20" s="148">
        <v>0</v>
      </c>
      <c r="BZ20" s="148">
        <v>0</v>
      </c>
      <c r="CA20" s="147">
        <v>0</v>
      </c>
      <c r="CB20" s="147">
        <v>0</v>
      </c>
      <c r="CC20" s="158">
        <v>0</v>
      </c>
      <c r="CD20" s="148">
        <v>0</v>
      </c>
      <c r="CE20" s="148">
        <v>0</v>
      </c>
      <c r="CF20" s="148">
        <v>0</v>
      </c>
      <c r="CG20" s="153">
        <v>-11445.763999999966</v>
      </c>
      <c r="CH20" s="153">
        <v>0</v>
      </c>
      <c r="CI20" s="153">
        <v>9592</v>
      </c>
      <c r="CJ20" s="149"/>
      <c r="CK20" s="151">
        <v>219604</v>
      </c>
      <c r="CL20" s="144" t="str">
        <f>IF(ROUND(SUM(CK20),1)&gt;ROUND(SUM(Tabel_A!CK20),1),"Supply &lt; Use",IF(ROUND(SUM(CK20),1)&lt;ROUND(SUM(Tabel_A!CK20),1),"Supply &gt; Use",""))</f>
        <v/>
      </c>
    </row>
    <row r="21" spans="1:90" s="157" customFormat="1" ht="26.25" customHeight="1" x14ac:dyDescent="0.25">
      <c r="A21" s="278" t="s">
        <v>40</v>
      </c>
      <c r="B21" s="210" t="s">
        <v>182</v>
      </c>
      <c r="C21" s="146">
        <v>173839.63628806369</v>
      </c>
      <c r="D21" s="147">
        <v>606.14011914110858</v>
      </c>
      <c r="E21" s="148">
        <v>542.4534357873174</v>
      </c>
      <c r="F21" s="148">
        <v>63.686683353791132</v>
      </c>
      <c r="G21" s="148">
        <v>0</v>
      </c>
      <c r="H21" s="147">
        <v>334.0438475897414</v>
      </c>
      <c r="I21" s="147">
        <v>8744.6655610812122</v>
      </c>
      <c r="J21" s="148">
        <v>2233.3042593477621</v>
      </c>
      <c r="K21" s="148">
        <v>166.40530894988225</v>
      </c>
      <c r="L21" s="148">
        <v>330.52754894302836</v>
      </c>
      <c r="M21" s="148">
        <v>53.367169954676051</v>
      </c>
      <c r="N21" s="148">
        <v>115.53075928387537</v>
      </c>
      <c r="O21" s="148">
        <v>277.20639125903062</v>
      </c>
      <c r="P21" s="148">
        <v>486.44878880384761</v>
      </c>
      <c r="Q21" s="148">
        <v>81.728377501691511</v>
      </c>
      <c r="R21" s="148">
        <v>158.90832561032732</v>
      </c>
      <c r="S21" s="148">
        <v>1628.0190282907843</v>
      </c>
      <c r="T21" s="148">
        <v>729.14485726020098</v>
      </c>
      <c r="U21" s="148">
        <v>695.90308685885122</v>
      </c>
      <c r="V21" s="148">
        <v>215.10679497182383</v>
      </c>
      <c r="W21" s="148">
        <v>301.30621256046868</v>
      </c>
      <c r="X21" s="148">
        <v>307.60979178329001</v>
      </c>
      <c r="Y21" s="148">
        <v>98.247704064357606</v>
      </c>
      <c r="Z21" s="148">
        <v>46.325406397755039</v>
      </c>
      <c r="AA21" s="148">
        <v>248.50554441120127</v>
      </c>
      <c r="AB21" s="148">
        <v>571.07020482835833</v>
      </c>
      <c r="AC21" s="147">
        <v>411.90234048681862</v>
      </c>
      <c r="AD21" s="147">
        <v>3041.102487601027</v>
      </c>
      <c r="AE21" s="148">
        <v>68.528662215988447</v>
      </c>
      <c r="AF21" s="148">
        <v>2972.5738253850386</v>
      </c>
      <c r="AG21" s="147">
        <v>21717.092991792266</v>
      </c>
      <c r="AH21" s="147">
        <v>11986.893067283092</v>
      </c>
      <c r="AI21" s="148">
        <v>3142.8677219652882</v>
      </c>
      <c r="AJ21" s="148">
        <v>7393.0811188992129</v>
      </c>
      <c r="AK21" s="148">
        <v>1450.9442264185914</v>
      </c>
      <c r="AL21" s="147">
        <v>93336.684321859313</v>
      </c>
      <c r="AM21" s="148">
        <v>63069.775507457969</v>
      </c>
      <c r="AN21" s="148">
        <v>9451.5223449619516</v>
      </c>
      <c r="AO21" s="148">
        <v>0</v>
      </c>
      <c r="AP21" s="148">
        <v>19397.556071890223</v>
      </c>
      <c r="AQ21" s="148">
        <v>1417.8303975491526</v>
      </c>
      <c r="AR21" s="147">
        <v>550.08923231966685</v>
      </c>
      <c r="AS21" s="147">
        <v>1333.5229674425887</v>
      </c>
      <c r="AT21" s="148">
        <v>355.29644074064845</v>
      </c>
      <c r="AU21" s="148">
        <v>247.04849751448725</v>
      </c>
      <c r="AV21" s="148">
        <v>266.48061728412983</v>
      </c>
      <c r="AW21" s="148">
        <v>464.69741190332309</v>
      </c>
      <c r="AX21" s="147">
        <v>1622.7057191905726</v>
      </c>
      <c r="AY21" s="148">
        <v>437.42517558204582</v>
      </c>
      <c r="AZ21" s="148">
        <v>332.05635047428405</v>
      </c>
      <c r="BA21" s="148">
        <v>853.2241931342428</v>
      </c>
      <c r="BB21" s="147">
        <v>1494.8753246154226</v>
      </c>
      <c r="BC21" s="148">
        <v>0</v>
      </c>
      <c r="BD21" s="147">
        <v>4949.1305824267365</v>
      </c>
      <c r="BE21" s="148">
        <v>2484.813671803965</v>
      </c>
      <c r="BF21" s="148">
        <v>1638.3328344709437</v>
      </c>
      <c r="BG21" s="148">
        <v>324.3795822403074</v>
      </c>
      <c r="BH21" s="148">
        <v>304.97283476192672</v>
      </c>
      <c r="BI21" s="148">
        <v>196.6316591495945</v>
      </c>
      <c r="BJ21" s="147">
        <v>9181.9759619527285</v>
      </c>
      <c r="BK21" s="148">
        <v>5076.3856036263587</v>
      </c>
      <c r="BL21" s="148">
        <v>272.74173978842902</v>
      </c>
      <c r="BM21" s="148">
        <v>11.943405670470716</v>
      </c>
      <c r="BN21" s="148">
        <v>3820.9052128674693</v>
      </c>
      <c r="BO21" s="147">
        <v>6557.4659337826433</v>
      </c>
      <c r="BP21" s="147">
        <v>1367.0397213264707</v>
      </c>
      <c r="BQ21" s="147">
        <v>3741.0462546698391</v>
      </c>
      <c r="BR21" s="148">
        <v>2833.7124567537876</v>
      </c>
      <c r="BS21" s="148">
        <v>907.33379791605125</v>
      </c>
      <c r="BT21" s="147">
        <v>526.14147083618309</v>
      </c>
      <c r="BU21" s="148">
        <v>190.8443623541273</v>
      </c>
      <c r="BV21" s="148">
        <v>335.29710848205582</v>
      </c>
      <c r="BW21" s="147">
        <v>2337.1183826662991</v>
      </c>
      <c r="BX21" s="148">
        <v>302.85171660920548</v>
      </c>
      <c r="BY21" s="148">
        <v>682.56442508427676</v>
      </c>
      <c r="BZ21" s="148">
        <v>1351.7022409728168</v>
      </c>
      <c r="CA21" s="147">
        <v>0</v>
      </c>
      <c r="CB21" s="147">
        <v>0</v>
      </c>
      <c r="CC21" s="158">
        <v>79062.554072818893</v>
      </c>
      <c r="CD21" s="148">
        <v>0</v>
      </c>
      <c r="CE21" s="148">
        <v>79062.554072818893</v>
      </c>
      <c r="CF21" s="148">
        <v>0</v>
      </c>
      <c r="CG21" s="153">
        <v>-26207.736060637399</v>
      </c>
      <c r="CH21" s="153">
        <v>0</v>
      </c>
      <c r="CI21" s="153">
        <v>185873.15540799999</v>
      </c>
      <c r="CJ21" s="149"/>
      <c r="CK21" s="151">
        <v>412567.60970824515</v>
      </c>
      <c r="CL21" s="144" t="str">
        <f>IF(ROUND(SUM(CK21),1)&gt;ROUND(SUM(Tabel_A!CK21),1),"Supply &lt; Use",IF(ROUND(SUM(CK21),1)&lt;ROUND(SUM(Tabel_A!CK21),1),"Supply &gt; Use",""))</f>
        <v/>
      </c>
    </row>
    <row r="22" spans="1:90" s="157" customFormat="1" ht="26.25" customHeight="1" x14ac:dyDescent="0.25">
      <c r="A22" s="278" t="s">
        <v>41</v>
      </c>
      <c r="B22" s="210" t="s">
        <v>183</v>
      </c>
      <c r="C22" s="146">
        <v>54949.860891342927</v>
      </c>
      <c r="D22" s="147">
        <v>14951.330592537106</v>
      </c>
      <c r="E22" s="148">
        <v>9405.5242137471359</v>
      </c>
      <c r="F22" s="148">
        <v>3219.2151252969466</v>
      </c>
      <c r="G22" s="148">
        <v>2326.5912534930239</v>
      </c>
      <c r="H22" s="147">
        <v>265.20215648563243</v>
      </c>
      <c r="I22" s="147">
        <v>8129.5742370261878</v>
      </c>
      <c r="J22" s="148">
        <v>1613.5247152439169</v>
      </c>
      <c r="K22" s="148">
        <v>245.5698315200641</v>
      </c>
      <c r="L22" s="148">
        <v>359.65711009172907</v>
      </c>
      <c r="M22" s="148">
        <v>130.1120664287636</v>
      </c>
      <c r="N22" s="148">
        <v>129.18148048750922</v>
      </c>
      <c r="O22" s="148">
        <v>71.149039423105521</v>
      </c>
      <c r="P22" s="148">
        <v>636.04101357788431</v>
      </c>
      <c r="Q22" s="148">
        <v>249.54078903290946</v>
      </c>
      <c r="R22" s="148">
        <v>672.04045239462641</v>
      </c>
      <c r="S22" s="148">
        <v>1862.5281047624344</v>
      </c>
      <c r="T22" s="148">
        <v>504.12625840445628</v>
      </c>
      <c r="U22" s="148">
        <v>312.20369524982459</v>
      </c>
      <c r="V22" s="148">
        <v>64.005314886075737</v>
      </c>
      <c r="W22" s="148">
        <v>100.96885190618539</v>
      </c>
      <c r="X22" s="148">
        <v>243.50951849243097</v>
      </c>
      <c r="Y22" s="148">
        <v>139.41929651035855</v>
      </c>
      <c r="Z22" s="148">
        <v>46.264641044939566</v>
      </c>
      <c r="AA22" s="148">
        <v>641.37183309951274</v>
      </c>
      <c r="AB22" s="148">
        <v>108.36022446946004</v>
      </c>
      <c r="AC22" s="147">
        <v>547.19125721596947</v>
      </c>
      <c r="AD22" s="147">
        <v>526.48884241194605</v>
      </c>
      <c r="AE22" s="148">
        <v>40.150022190785137</v>
      </c>
      <c r="AF22" s="148">
        <v>486.33882022116086</v>
      </c>
      <c r="AG22" s="147">
        <v>6128.777863278935</v>
      </c>
      <c r="AH22" s="147">
        <v>6373.52931593422</v>
      </c>
      <c r="AI22" s="148">
        <v>687.85846857255137</v>
      </c>
      <c r="AJ22" s="148">
        <v>2899.7726810577533</v>
      </c>
      <c r="AK22" s="148">
        <v>2785.8981663039158</v>
      </c>
      <c r="AL22" s="147">
        <v>2549.5848573807016</v>
      </c>
      <c r="AM22" s="148">
        <v>1814.3965965613008</v>
      </c>
      <c r="AN22" s="148">
        <v>3.801925874098643</v>
      </c>
      <c r="AO22" s="148">
        <v>1.0463462647259509</v>
      </c>
      <c r="AP22" s="148">
        <v>635.3098235846843</v>
      </c>
      <c r="AQ22" s="148">
        <v>95.030165095891647</v>
      </c>
      <c r="AR22" s="147">
        <v>1757.3986210355981</v>
      </c>
      <c r="AS22" s="147">
        <v>429.65303880640124</v>
      </c>
      <c r="AT22" s="148">
        <v>83.924015263285071</v>
      </c>
      <c r="AU22" s="148">
        <v>117.83007008031674</v>
      </c>
      <c r="AV22" s="148">
        <v>68.013826069948351</v>
      </c>
      <c r="AW22" s="148">
        <v>159.88512739285105</v>
      </c>
      <c r="AX22" s="147">
        <v>455.56816741670718</v>
      </c>
      <c r="AY22" s="148">
        <v>253.39424782975905</v>
      </c>
      <c r="AZ22" s="148">
        <v>91.52830721781153</v>
      </c>
      <c r="BA22" s="148">
        <v>110.64561236913656</v>
      </c>
      <c r="BB22" s="147">
        <v>165.25788125699654</v>
      </c>
      <c r="BC22" s="148">
        <v>0</v>
      </c>
      <c r="BD22" s="147">
        <v>1873.9641171804269</v>
      </c>
      <c r="BE22" s="148">
        <v>1375.9183902085133</v>
      </c>
      <c r="BF22" s="148">
        <v>161.01721610892875</v>
      </c>
      <c r="BG22" s="148">
        <v>203.20402224420002</v>
      </c>
      <c r="BH22" s="148">
        <v>57.811877594777691</v>
      </c>
      <c r="BI22" s="148">
        <v>76.012611024007199</v>
      </c>
      <c r="BJ22" s="147">
        <v>707.40319194722372</v>
      </c>
      <c r="BK22" s="148">
        <v>33.517658618500739</v>
      </c>
      <c r="BL22" s="148">
        <v>493.05172731381134</v>
      </c>
      <c r="BM22" s="148">
        <v>63.984425280604732</v>
      </c>
      <c r="BN22" s="148">
        <v>116.84938073430692</v>
      </c>
      <c r="BO22" s="147">
        <v>2821.9832772216469</v>
      </c>
      <c r="BP22" s="147">
        <v>3818.6940729762082</v>
      </c>
      <c r="BQ22" s="147">
        <v>1885.5467651006586</v>
      </c>
      <c r="BR22" s="148">
        <v>874.33744529602427</v>
      </c>
      <c r="BS22" s="148">
        <v>1011.2093198046343</v>
      </c>
      <c r="BT22" s="147">
        <v>686.47656107561693</v>
      </c>
      <c r="BU22" s="148">
        <v>359.25590551405008</v>
      </c>
      <c r="BV22" s="148">
        <v>327.2206555615669</v>
      </c>
      <c r="BW22" s="147">
        <v>761.46590118079189</v>
      </c>
      <c r="BX22" s="148">
        <v>153.06470060305702</v>
      </c>
      <c r="BY22" s="148">
        <v>160.66677933254519</v>
      </c>
      <c r="BZ22" s="148">
        <v>447.73442124518965</v>
      </c>
      <c r="CA22" s="147">
        <v>114.77017387395257</v>
      </c>
      <c r="CB22" s="147">
        <v>0</v>
      </c>
      <c r="CC22" s="158">
        <v>124550.11555286165</v>
      </c>
      <c r="CD22" s="148">
        <v>111870.37511557696</v>
      </c>
      <c r="CE22" s="148">
        <v>0</v>
      </c>
      <c r="CF22" s="148">
        <v>12679.74043728469</v>
      </c>
      <c r="CG22" s="153">
        <v>19650.07163595024</v>
      </c>
      <c r="CH22" s="153">
        <v>3.600000127335079E-6</v>
      </c>
      <c r="CI22" s="153">
        <v>255016</v>
      </c>
      <c r="CJ22" s="149"/>
      <c r="CK22" s="151">
        <v>454166.04808375484</v>
      </c>
      <c r="CL22" s="144" t="str">
        <f>IF(ROUND(SUM(CK22),1)&gt;ROUND(SUM(Tabel_A!CK22),1),"Supply &lt; Use",IF(ROUND(SUM(CK22),1)&lt;ROUND(SUM(Tabel_A!CK22),1),"Supply &gt; Use",""))</f>
        <v/>
      </c>
    </row>
    <row r="23" spans="1:90" s="157" customFormat="1" ht="26.25" customHeight="1" x14ac:dyDescent="0.25">
      <c r="A23" s="278" t="s">
        <v>42</v>
      </c>
      <c r="B23" s="210" t="s">
        <v>184</v>
      </c>
      <c r="C23" s="146">
        <v>63715.327033776506</v>
      </c>
      <c r="D23" s="147">
        <v>2386.9310450850162</v>
      </c>
      <c r="E23" s="148">
        <v>2386.9310450850162</v>
      </c>
      <c r="F23" s="148">
        <v>0</v>
      </c>
      <c r="G23" s="148">
        <v>0</v>
      </c>
      <c r="H23" s="147">
        <v>1097.629553168349</v>
      </c>
      <c r="I23" s="147">
        <v>20868.072396091891</v>
      </c>
      <c r="J23" s="148">
        <v>2113.4365622499481</v>
      </c>
      <c r="K23" s="148">
        <v>174.71168803233047</v>
      </c>
      <c r="L23" s="148">
        <v>97.76483905351661</v>
      </c>
      <c r="M23" s="148">
        <v>1663.6014237396985</v>
      </c>
      <c r="N23" s="148">
        <v>158.72662203961559</v>
      </c>
      <c r="O23" s="148">
        <v>6999.7149332683803</v>
      </c>
      <c r="P23" s="148">
        <v>2064.4226231356183</v>
      </c>
      <c r="Q23" s="148">
        <v>224.71969770759384</v>
      </c>
      <c r="R23" s="148">
        <v>202.33951813705269</v>
      </c>
      <c r="S23" s="148">
        <v>6139.8600484635399</v>
      </c>
      <c r="T23" s="148">
        <v>692.11699806527463</v>
      </c>
      <c r="U23" s="148">
        <v>5.4088918114984041</v>
      </c>
      <c r="V23" s="148">
        <v>32.10122717421477</v>
      </c>
      <c r="W23" s="148">
        <v>68.085840177305286</v>
      </c>
      <c r="X23" s="148">
        <v>4.3496778925864978</v>
      </c>
      <c r="Y23" s="148">
        <v>3.6838083288877543</v>
      </c>
      <c r="Z23" s="148">
        <v>0.37341075238763743</v>
      </c>
      <c r="AA23" s="148">
        <v>196.45433358685071</v>
      </c>
      <c r="AB23" s="148">
        <v>26.200252475588417</v>
      </c>
      <c r="AC23" s="147">
        <v>1047.4315130708217</v>
      </c>
      <c r="AD23" s="147">
        <v>135.66735750846703</v>
      </c>
      <c r="AE23" s="148">
        <v>16.969133371976671</v>
      </c>
      <c r="AF23" s="148">
        <v>118.69822413649037</v>
      </c>
      <c r="AG23" s="147">
        <v>1727.1156681390778</v>
      </c>
      <c r="AH23" s="147">
        <v>207.90332480913514</v>
      </c>
      <c r="AI23" s="148">
        <v>16.106705101636837</v>
      </c>
      <c r="AJ23" s="148">
        <v>131.61896623339442</v>
      </c>
      <c r="AK23" s="148">
        <v>60.177653474103877</v>
      </c>
      <c r="AL23" s="147">
        <v>35540.84998693419</v>
      </c>
      <c r="AM23" s="148">
        <v>0.24503055510030708</v>
      </c>
      <c r="AN23" s="148">
        <v>35527.700121691203</v>
      </c>
      <c r="AO23" s="148">
        <v>6.1211355332815506E-4</v>
      </c>
      <c r="AP23" s="148">
        <v>12.126198645016977</v>
      </c>
      <c r="AQ23" s="148">
        <v>0.77802392931000441</v>
      </c>
      <c r="AR23" s="147">
        <v>0.59534916044415531</v>
      </c>
      <c r="AS23" s="147">
        <v>41.860914955226391</v>
      </c>
      <c r="AT23" s="148">
        <v>0.62245860904423611</v>
      </c>
      <c r="AU23" s="148">
        <v>37.959445276725269</v>
      </c>
      <c r="AV23" s="148">
        <v>0.33129084810736692</v>
      </c>
      <c r="AW23" s="148">
        <v>2.9477202213495204</v>
      </c>
      <c r="AX23" s="147">
        <v>4.8000810084788448</v>
      </c>
      <c r="AY23" s="148">
        <v>2.467542042178867</v>
      </c>
      <c r="AZ23" s="148">
        <v>0.72943258901458707</v>
      </c>
      <c r="BA23" s="148">
        <v>1.6031063772853904</v>
      </c>
      <c r="BB23" s="147">
        <v>1.0851767294802752</v>
      </c>
      <c r="BC23" s="148">
        <v>0</v>
      </c>
      <c r="BD23" s="147">
        <v>22.663960881575193</v>
      </c>
      <c r="BE23" s="148">
        <v>17.191217570380275</v>
      </c>
      <c r="BF23" s="148">
        <v>2.5866757773899418</v>
      </c>
      <c r="BG23" s="148">
        <v>1.2633501809731909</v>
      </c>
      <c r="BH23" s="148">
        <v>0.71119942678513182</v>
      </c>
      <c r="BI23" s="148">
        <v>0.91151792604665172</v>
      </c>
      <c r="BJ23" s="147">
        <v>10.730587051130097</v>
      </c>
      <c r="BK23" s="148">
        <v>0.58196212501650924</v>
      </c>
      <c r="BL23" s="148">
        <v>8.7755001286837562</v>
      </c>
      <c r="BM23" s="148">
        <v>1.1300743779410416</v>
      </c>
      <c r="BN23" s="148">
        <v>0.243050419488789</v>
      </c>
      <c r="BO23" s="147">
        <v>26.527263605251218</v>
      </c>
      <c r="BP23" s="147">
        <v>1.298944662165157</v>
      </c>
      <c r="BQ23" s="147">
        <v>1.6159403591416752</v>
      </c>
      <c r="BR23" s="148">
        <v>0.78891090985288925</v>
      </c>
      <c r="BS23" s="148">
        <v>0.82702944928878586</v>
      </c>
      <c r="BT23" s="147">
        <v>159.05090086154109</v>
      </c>
      <c r="BU23" s="148">
        <v>73.114916776977381</v>
      </c>
      <c r="BV23" s="148">
        <v>85.935984084563728</v>
      </c>
      <c r="BW23" s="147">
        <v>342.84638891144334</v>
      </c>
      <c r="BX23" s="148">
        <v>49.03358586821529</v>
      </c>
      <c r="BY23" s="148">
        <v>4.4377880797902813</v>
      </c>
      <c r="BZ23" s="148">
        <v>289.37501496343776</v>
      </c>
      <c r="CA23" s="147">
        <v>90.650680783671461</v>
      </c>
      <c r="CB23" s="147">
        <v>0</v>
      </c>
      <c r="CC23" s="158">
        <v>0</v>
      </c>
      <c r="CD23" s="148">
        <v>0</v>
      </c>
      <c r="CE23" s="148">
        <v>0</v>
      </c>
      <c r="CF23" s="148">
        <v>0</v>
      </c>
      <c r="CG23" s="153">
        <v>3284.3769662235281</v>
      </c>
      <c r="CH23" s="153">
        <v>0</v>
      </c>
      <c r="CI23" s="153">
        <v>373236</v>
      </c>
      <c r="CJ23" s="149"/>
      <c r="CK23" s="151">
        <v>440235.70400000003</v>
      </c>
      <c r="CL23" s="144" t="str">
        <f>IF(ROUND(SUM(CK23),1)&gt;ROUND(SUM(Tabel_A!CK23),1),"Supply &lt; Use",IF(ROUND(SUM(CK23),1)&lt;ROUND(SUM(Tabel_A!CK23),1),"Supply &gt; Use",""))</f>
        <v/>
      </c>
    </row>
    <row r="24" spans="1:90" s="157" customFormat="1" ht="26.25" customHeight="1" x14ac:dyDescent="0.25">
      <c r="A24" s="278" t="s">
        <v>43</v>
      </c>
      <c r="B24" s="210" t="s">
        <v>185</v>
      </c>
      <c r="C24" s="146">
        <v>76280.242357288997</v>
      </c>
      <c r="D24" s="147">
        <v>50.170966318937154</v>
      </c>
      <c r="E24" s="148">
        <v>49.544014063203811</v>
      </c>
      <c r="F24" s="148">
        <v>0.54434371861298481</v>
      </c>
      <c r="G24" s="148">
        <v>8.2608537120358622E-2</v>
      </c>
      <c r="H24" s="147">
        <v>21.168639716331668</v>
      </c>
      <c r="I24" s="147">
        <v>73696.181038675903</v>
      </c>
      <c r="J24" s="148">
        <v>201.84611905429773</v>
      </c>
      <c r="K24" s="148">
        <v>14.780041476809982</v>
      </c>
      <c r="L24" s="148">
        <v>51.290688533354107</v>
      </c>
      <c r="M24" s="148">
        <v>67.54167635453139</v>
      </c>
      <c r="N24" s="148">
        <v>51.740714527977076</v>
      </c>
      <c r="O24" s="148">
        <v>38070.886527889088</v>
      </c>
      <c r="P24" s="148">
        <v>34836.585844464753</v>
      </c>
      <c r="Q24" s="148">
        <v>4.6313497376228039</v>
      </c>
      <c r="R24" s="148">
        <v>105.76559462721433</v>
      </c>
      <c r="S24" s="148">
        <v>110.53547663000256</v>
      </c>
      <c r="T24" s="148">
        <v>11.867882428230256</v>
      </c>
      <c r="U24" s="148">
        <v>19.097766932671664</v>
      </c>
      <c r="V24" s="148">
        <v>4.7647272922416182</v>
      </c>
      <c r="W24" s="148">
        <v>9.1013510986543764</v>
      </c>
      <c r="X24" s="148">
        <v>14.488316288737664</v>
      </c>
      <c r="Y24" s="148">
        <v>7.7225885537056236</v>
      </c>
      <c r="Z24" s="148">
        <v>1.9619268858098002</v>
      </c>
      <c r="AA24" s="148">
        <v>103.93823505345439</v>
      </c>
      <c r="AB24" s="148">
        <v>7.634210846747953</v>
      </c>
      <c r="AC24" s="147">
        <v>1.1165087095912141</v>
      </c>
      <c r="AD24" s="147">
        <v>51.996603746059343</v>
      </c>
      <c r="AE24" s="148">
        <v>5.7191497760752599</v>
      </c>
      <c r="AF24" s="148">
        <v>46.27745396998408</v>
      </c>
      <c r="AG24" s="147">
        <v>937.8853890282993</v>
      </c>
      <c r="AH24" s="147">
        <v>321.0898041566719</v>
      </c>
      <c r="AI24" s="148">
        <v>60.788838219935322</v>
      </c>
      <c r="AJ24" s="148">
        <v>106.02916910865088</v>
      </c>
      <c r="AK24" s="148">
        <v>154.27179682808571</v>
      </c>
      <c r="AL24" s="147">
        <v>80.09825964243386</v>
      </c>
      <c r="AM24" s="148">
        <v>29.329448577957457</v>
      </c>
      <c r="AN24" s="148">
        <v>0.89611700778039904</v>
      </c>
      <c r="AO24" s="148">
        <v>3.8983997652531768</v>
      </c>
      <c r="AP24" s="148">
        <v>38.792636920160518</v>
      </c>
      <c r="AQ24" s="148">
        <v>7.1816573712822933</v>
      </c>
      <c r="AR24" s="147">
        <v>272.0784215348225</v>
      </c>
      <c r="AS24" s="147">
        <v>52.716713872687322</v>
      </c>
      <c r="AT24" s="148">
        <v>25.064576504665823</v>
      </c>
      <c r="AU24" s="148">
        <v>6.8762891481707866</v>
      </c>
      <c r="AV24" s="148">
        <v>6.2306703849506446</v>
      </c>
      <c r="AW24" s="148">
        <v>14.545177834900063</v>
      </c>
      <c r="AX24" s="147">
        <v>22.263698896000541</v>
      </c>
      <c r="AY24" s="148">
        <v>11.979090235693661</v>
      </c>
      <c r="AZ24" s="148">
        <v>4.03118933203337</v>
      </c>
      <c r="BA24" s="148">
        <v>6.2534193282735107</v>
      </c>
      <c r="BB24" s="147">
        <v>13.514445981735548</v>
      </c>
      <c r="BC24" s="148">
        <v>0</v>
      </c>
      <c r="BD24" s="147">
        <v>119.84506637738295</v>
      </c>
      <c r="BE24" s="148">
        <v>78.916206825780634</v>
      </c>
      <c r="BF24" s="148">
        <v>16.225780255320995</v>
      </c>
      <c r="BG24" s="148">
        <v>14.178366717338413</v>
      </c>
      <c r="BH24" s="148">
        <v>3.2863073652611079</v>
      </c>
      <c r="BI24" s="148">
        <v>7.2384052136818005</v>
      </c>
      <c r="BJ24" s="147">
        <v>53.992510786571671</v>
      </c>
      <c r="BK24" s="148">
        <v>3.5200471294406692</v>
      </c>
      <c r="BL24" s="148">
        <v>29.860493593214542</v>
      </c>
      <c r="BM24" s="148">
        <v>4.0390427221733685</v>
      </c>
      <c r="BN24" s="148">
        <v>16.572927341743089</v>
      </c>
      <c r="BO24" s="147">
        <v>152.50818537754554</v>
      </c>
      <c r="BP24" s="147">
        <v>144.60853504693986</v>
      </c>
      <c r="BQ24" s="147">
        <v>98.841760134762694</v>
      </c>
      <c r="BR24" s="148">
        <v>35.370729538973926</v>
      </c>
      <c r="BS24" s="148">
        <v>63.471030595788761</v>
      </c>
      <c r="BT24" s="147">
        <v>46.39504810035109</v>
      </c>
      <c r="BU24" s="148">
        <v>29.288645504700408</v>
      </c>
      <c r="BV24" s="148">
        <v>17.106402595650682</v>
      </c>
      <c r="BW24" s="147">
        <v>141.44357704062853</v>
      </c>
      <c r="BX24" s="148">
        <v>118.29619962528731</v>
      </c>
      <c r="BY24" s="148">
        <v>8.426637264465084</v>
      </c>
      <c r="BZ24" s="148">
        <v>14.720740150876136</v>
      </c>
      <c r="CA24" s="147">
        <v>2.3271841453432418</v>
      </c>
      <c r="CB24" s="147">
        <v>0</v>
      </c>
      <c r="CC24" s="158">
        <v>7457.6776743826958</v>
      </c>
      <c r="CD24" s="148">
        <v>2006.3898596097563</v>
      </c>
      <c r="CE24" s="148">
        <v>1683.8777455180361</v>
      </c>
      <c r="CF24" s="148">
        <v>3767.4100692549041</v>
      </c>
      <c r="CG24" s="153">
        <v>15008.487684428299</v>
      </c>
      <c r="CH24" s="153">
        <v>0</v>
      </c>
      <c r="CI24" s="153">
        <v>39213</v>
      </c>
      <c r="CJ24" s="149"/>
      <c r="CK24" s="151">
        <v>137959.40771609999</v>
      </c>
      <c r="CL24" s="144" t="str">
        <f>IF(ROUND(SUM(CK24),1)&gt;ROUND(SUM(Tabel_A!CK24),1),"Supply &lt; Use",IF(ROUND(SUM(CK24),1)&lt;ROUND(SUM(Tabel_A!CK24),1),"Supply &gt; Use",""))</f>
        <v/>
      </c>
    </row>
    <row r="25" spans="1:90" s="157" customFormat="1" ht="26.25" customHeight="1" x14ac:dyDescent="0.25">
      <c r="A25" s="278" t="s">
        <v>44</v>
      </c>
      <c r="B25" s="210" t="s">
        <v>186</v>
      </c>
      <c r="C25" s="146">
        <v>35062.094276012118</v>
      </c>
      <c r="D25" s="147">
        <v>114.89425498486443</v>
      </c>
      <c r="E25" s="148">
        <v>0</v>
      </c>
      <c r="F25" s="148">
        <v>0</v>
      </c>
      <c r="G25" s="148">
        <v>114.89425498486443</v>
      </c>
      <c r="H25" s="147">
        <v>415.24496462625888</v>
      </c>
      <c r="I25" s="147">
        <v>29153.054443435911</v>
      </c>
      <c r="J25" s="148">
        <v>23.860075532658577</v>
      </c>
      <c r="K25" s="148">
        <v>0.14855754707788438</v>
      </c>
      <c r="L25" s="148">
        <v>11.49530134733191</v>
      </c>
      <c r="M25" s="148">
        <v>2.8372884271915879</v>
      </c>
      <c r="N25" s="148">
        <v>2.3899334363411859</v>
      </c>
      <c r="O25" s="148">
        <v>12845.61014093523</v>
      </c>
      <c r="P25" s="148">
        <v>1973.8156521865722</v>
      </c>
      <c r="Q25" s="148">
        <v>0</v>
      </c>
      <c r="R25" s="148">
        <v>12.523754497560873</v>
      </c>
      <c r="S25" s="148">
        <v>12132.350859279639</v>
      </c>
      <c r="T25" s="148">
        <v>487.18456810129999</v>
      </c>
      <c r="U25" s="148">
        <v>4.5464199896182178</v>
      </c>
      <c r="V25" s="148">
        <v>3.1840250349320871</v>
      </c>
      <c r="W25" s="148">
        <v>6.8415491887790285</v>
      </c>
      <c r="X25" s="148">
        <v>3.395353121425035</v>
      </c>
      <c r="Y25" s="148">
        <v>0.65214482801113438</v>
      </c>
      <c r="Z25" s="148">
        <v>1.1272749915725602</v>
      </c>
      <c r="AA25" s="148">
        <v>1640.3964253321478</v>
      </c>
      <c r="AB25" s="148">
        <v>0.69511965852014146</v>
      </c>
      <c r="AC25" s="147">
        <v>0.64396937428432277</v>
      </c>
      <c r="AD25" s="147">
        <v>0</v>
      </c>
      <c r="AE25" s="148">
        <v>0</v>
      </c>
      <c r="AF25" s="148">
        <v>0</v>
      </c>
      <c r="AG25" s="147">
        <v>4141.3250846050414</v>
      </c>
      <c r="AH25" s="147">
        <v>903.92191654007672</v>
      </c>
      <c r="AI25" s="148">
        <v>815.08100540676242</v>
      </c>
      <c r="AJ25" s="148">
        <v>88.840911133314322</v>
      </c>
      <c r="AK25" s="148">
        <v>0</v>
      </c>
      <c r="AL25" s="147">
        <v>0</v>
      </c>
      <c r="AM25" s="148">
        <v>0</v>
      </c>
      <c r="AN25" s="148">
        <v>0</v>
      </c>
      <c r="AO25" s="148">
        <v>0</v>
      </c>
      <c r="AP25" s="148">
        <v>0</v>
      </c>
      <c r="AQ25" s="148">
        <v>0</v>
      </c>
      <c r="AR25" s="147">
        <v>0</v>
      </c>
      <c r="AS25" s="147">
        <v>140.63264808700481</v>
      </c>
      <c r="AT25" s="148">
        <v>1.7288176863159617</v>
      </c>
      <c r="AU25" s="148">
        <v>0</v>
      </c>
      <c r="AV25" s="148">
        <v>0</v>
      </c>
      <c r="AW25" s="148">
        <v>138.90383040068886</v>
      </c>
      <c r="AX25" s="147">
        <v>0</v>
      </c>
      <c r="AY25" s="148">
        <v>0</v>
      </c>
      <c r="AZ25" s="148">
        <v>0</v>
      </c>
      <c r="BA25" s="148">
        <v>0</v>
      </c>
      <c r="BB25" s="147">
        <v>52.206590906295993</v>
      </c>
      <c r="BC25" s="148">
        <v>0</v>
      </c>
      <c r="BD25" s="147">
        <v>83.903209923936174</v>
      </c>
      <c r="BE25" s="148">
        <v>62.011200760807355</v>
      </c>
      <c r="BF25" s="148">
        <v>2.2120379186351009</v>
      </c>
      <c r="BG25" s="148">
        <v>19.679971244493718</v>
      </c>
      <c r="BH25" s="148">
        <v>0</v>
      </c>
      <c r="BI25" s="148">
        <v>0</v>
      </c>
      <c r="BJ25" s="147">
        <v>56.267193528448189</v>
      </c>
      <c r="BK25" s="148">
        <v>10.217920383996503</v>
      </c>
      <c r="BL25" s="148">
        <v>0</v>
      </c>
      <c r="BM25" s="148">
        <v>0</v>
      </c>
      <c r="BN25" s="148">
        <v>46.049273144451689</v>
      </c>
      <c r="BO25" s="147">
        <v>0</v>
      </c>
      <c r="BP25" s="147">
        <v>0</v>
      </c>
      <c r="BQ25" s="147">
        <v>0</v>
      </c>
      <c r="BR25" s="148">
        <v>0</v>
      </c>
      <c r="BS25" s="148">
        <v>0</v>
      </c>
      <c r="BT25" s="147">
        <v>0</v>
      </c>
      <c r="BU25" s="148">
        <v>0</v>
      </c>
      <c r="BV25" s="148">
        <v>0</v>
      </c>
      <c r="BW25" s="147">
        <v>0</v>
      </c>
      <c r="BX25" s="148">
        <v>0</v>
      </c>
      <c r="BY25" s="148">
        <v>0</v>
      </c>
      <c r="BZ25" s="148">
        <v>0</v>
      </c>
      <c r="CA25" s="147">
        <v>0</v>
      </c>
      <c r="CB25" s="147">
        <v>0</v>
      </c>
      <c r="CC25" s="158">
        <v>0.45</v>
      </c>
      <c r="CD25" s="148">
        <v>0</v>
      </c>
      <c r="CE25" s="148">
        <v>0.45</v>
      </c>
      <c r="CF25" s="148">
        <v>0</v>
      </c>
      <c r="CG25" s="153">
        <v>166937.47326598788</v>
      </c>
      <c r="CH25" s="153">
        <v>0</v>
      </c>
      <c r="CI25" s="153">
        <v>223794.78938999999</v>
      </c>
      <c r="CJ25" s="149"/>
      <c r="CK25" s="151">
        <v>425794.80693199998</v>
      </c>
      <c r="CL25" s="144" t="str">
        <f>IF(ROUND(SUM(CK25),1)&gt;ROUND(SUM(Tabel_A!CK25),1),"Supply &lt; Use",IF(ROUND(SUM(CK25),1)&lt;ROUND(SUM(Tabel_A!CK25),1),"Supply &gt; Use",""))</f>
        <v/>
      </c>
    </row>
    <row r="26" spans="1:90" s="157" customFormat="1" ht="26.25" customHeight="1" x14ac:dyDescent="0.25">
      <c r="A26" s="278" t="s">
        <v>45</v>
      </c>
      <c r="B26" s="210" t="s">
        <v>187</v>
      </c>
      <c r="C26" s="146">
        <v>484732.54025021073</v>
      </c>
      <c r="D26" s="147">
        <v>0</v>
      </c>
      <c r="E26" s="148">
        <v>0</v>
      </c>
      <c r="F26" s="148">
        <v>0</v>
      </c>
      <c r="G26" s="148">
        <v>0</v>
      </c>
      <c r="H26" s="147">
        <v>0</v>
      </c>
      <c r="I26" s="147">
        <v>0</v>
      </c>
      <c r="J26" s="148">
        <v>0</v>
      </c>
      <c r="K26" s="148">
        <v>0</v>
      </c>
      <c r="L26" s="148">
        <v>0</v>
      </c>
      <c r="M26" s="148">
        <v>0</v>
      </c>
      <c r="N26" s="148">
        <v>0</v>
      </c>
      <c r="O26" s="148">
        <v>0</v>
      </c>
      <c r="P26" s="148">
        <v>0</v>
      </c>
      <c r="Q26" s="148">
        <v>0</v>
      </c>
      <c r="R26" s="148">
        <v>0</v>
      </c>
      <c r="S26" s="148">
        <v>0</v>
      </c>
      <c r="T26" s="148">
        <v>0</v>
      </c>
      <c r="U26" s="148">
        <v>0</v>
      </c>
      <c r="V26" s="148">
        <v>0</v>
      </c>
      <c r="W26" s="148">
        <v>0</v>
      </c>
      <c r="X26" s="148">
        <v>0</v>
      </c>
      <c r="Y26" s="148">
        <v>0</v>
      </c>
      <c r="Z26" s="148">
        <v>0</v>
      </c>
      <c r="AA26" s="148">
        <v>0</v>
      </c>
      <c r="AB26" s="148">
        <v>0</v>
      </c>
      <c r="AC26" s="147">
        <v>484732.54025021073</v>
      </c>
      <c r="AD26" s="147">
        <v>0</v>
      </c>
      <c r="AE26" s="148">
        <v>0</v>
      </c>
      <c r="AF26" s="148">
        <v>0</v>
      </c>
      <c r="AG26" s="147">
        <v>0</v>
      </c>
      <c r="AH26" s="147">
        <v>0</v>
      </c>
      <c r="AI26" s="148">
        <v>0</v>
      </c>
      <c r="AJ26" s="148">
        <v>0</v>
      </c>
      <c r="AK26" s="148">
        <v>0</v>
      </c>
      <c r="AL26" s="147">
        <v>0</v>
      </c>
      <c r="AM26" s="148">
        <v>0</v>
      </c>
      <c r="AN26" s="148">
        <v>0</v>
      </c>
      <c r="AO26" s="148">
        <v>0</v>
      </c>
      <c r="AP26" s="148">
        <v>0</v>
      </c>
      <c r="AQ26" s="148">
        <v>0</v>
      </c>
      <c r="AR26" s="147">
        <v>0</v>
      </c>
      <c r="AS26" s="147">
        <v>0</v>
      </c>
      <c r="AT26" s="148">
        <v>0</v>
      </c>
      <c r="AU26" s="148">
        <v>0</v>
      </c>
      <c r="AV26" s="148">
        <v>0</v>
      </c>
      <c r="AW26" s="148">
        <v>0</v>
      </c>
      <c r="AX26" s="147">
        <v>0</v>
      </c>
      <c r="AY26" s="148">
        <v>0</v>
      </c>
      <c r="AZ26" s="148">
        <v>0</v>
      </c>
      <c r="BA26" s="148">
        <v>0</v>
      </c>
      <c r="BB26" s="147">
        <v>0</v>
      </c>
      <c r="BC26" s="148">
        <v>0</v>
      </c>
      <c r="BD26" s="147">
        <v>0</v>
      </c>
      <c r="BE26" s="148">
        <v>0</v>
      </c>
      <c r="BF26" s="148">
        <v>0</v>
      </c>
      <c r="BG26" s="148">
        <v>0</v>
      </c>
      <c r="BH26" s="148">
        <v>0</v>
      </c>
      <c r="BI26" s="148">
        <v>0</v>
      </c>
      <c r="BJ26" s="147">
        <v>0</v>
      </c>
      <c r="BK26" s="148">
        <v>0</v>
      </c>
      <c r="BL26" s="148">
        <v>0</v>
      </c>
      <c r="BM26" s="148">
        <v>0</v>
      </c>
      <c r="BN26" s="148">
        <v>0</v>
      </c>
      <c r="BO26" s="147">
        <v>0</v>
      </c>
      <c r="BP26" s="147">
        <v>0</v>
      </c>
      <c r="BQ26" s="147">
        <v>0</v>
      </c>
      <c r="BR26" s="148">
        <v>0</v>
      </c>
      <c r="BS26" s="148">
        <v>0</v>
      </c>
      <c r="BT26" s="147">
        <v>0</v>
      </c>
      <c r="BU26" s="148">
        <v>0</v>
      </c>
      <c r="BV26" s="148">
        <v>0</v>
      </c>
      <c r="BW26" s="147">
        <v>0</v>
      </c>
      <c r="BX26" s="148">
        <v>0</v>
      </c>
      <c r="BY26" s="148">
        <v>0</v>
      </c>
      <c r="BZ26" s="148">
        <v>0</v>
      </c>
      <c r="CA26" s="147">
        <v>0</v>
      </c>
      <c r="CB26" s="147">
        <v>0</v>
      </c>
      <c r="CC26" s="158">
        <v>0</v>
      </c>
      <c r="CD26" s="148">
        <v>0</v>
      </c>
      <c r="CE26" s="148">
        <v>0</v>
      </c>
      <c r="CF26" s="148">
        <v>0</v>
      </c>
      <c r="CG26" s="153">
        <v>0</v>
      </c>
      <c r="CH26" s="153">
        <v>0</v>
      </c>
      <c r="CI26" s="153">
        <v>0</v>
      </c>
      <c r="CJ26" s="149"/>
      <c r="CK26" s="151">
        <v>484732.54025021073</v>
      </c>
      <c r="CL26" s="144" t="str">
        <f>IF(ROUND(SUM(CK26),1)&gt;ROUND(SUM(Tabel_A!CK26),1),"Supply &lt; Use",IF(ROUND(SUM(CK26),1)&lt;ROUND(SUM(Tabel_A!CK26),1),"Supply &gt; Use",""))</f>
        <v/>
      </c>
    </row>
    <row r="27" spans="1:90" s="157" customFormat="1" ht="26.25" customHeight="1" x14ac:dyDescent="0.25">
      <c r="A27" s="278" t="s">
        <v>46</v>
      </c>
      <c r="B27" s="210" t="s">
        <v>188</v>
      </c>
      <c r="C27" s="146">
        <v>53173.503046767146</v>
      </c>
      <c r="D27" s="147">
        <v>732.83851856000024</v>
      </c>
      <c r="E27" s="148">
        <v>732.83851856000024</v>
      </c>
      <c r="F27" s="148">
        <v>0</v>
      </c>
      <c r="G27" s="148">
        <v>0</v>
      </c>
      <c r="H27" s="147">
        <v>844.31714824830215</v>
      </c>
      <c r="I27" s="147">
        <v>18989.99088910775</v>
      </c>
      <c r="J27" s="148">
        <v>1804.0537861298094</v>
      </c>
      <c r="K27" s="148">
        <v>0</v>
      </c>
      <c r="L27" s="148">
        <v>1446.784221329885</v>
      </c>
      <c r="M27" s="148">
        <v>6376.7564903206694</v>
      </c>
      <c r="N27" s="148">
        <v>2294.2879890643189</v>
      </c>
      <c r="O27" s="148">
        <v>2.6838153832865279</v>
      </c>
      <c r="P27" s="148">
        <v>24.372690171311596</v>
      </c>
      <c r="Q27" s="148">
        <v>0.2965438286884064</v>
      </c>
      <c r="R27" s="148">
        <v>1704.9482733801747</v>
      </c>
      <c r="S27" s="148">
        <v>3820.8340203506991</v>
      </c>
      <c r="T27" s="148">
        <v>1.589</v>
      </c>
      <c r="U27" s="148">
        <v>15.303950388894814</v>
      </c>
      <c r="V27" s="148">
        <v>4.7608669018952208</v>
      </c>
      <c r="W27" s="148">
        <v>7.2953537731733782</v>
      </c>
      <c r="X27" s="148">
        <v>12.451596349887264</v>
      </c>
      <c r="Y27" s="148">
        <v>12.228667232441715</v>
      </c>
      <c r="Z27" s="148">
        <v>1.413896604627545</v>
      </c>
      <c r="AA27" s="148">
        <v>1454.9749515489084</v>
      </c>
      <c r="AB27" s="148">
        <v>4.9547763490800643</v>
      </c>
      <c r="AC27" s="147">
        <v>24919.459776194137</v>
      </c>
      <c r="AD27" s="147">
        <v>822.46081911511828</v>
      </c>
      <c r="AE27" s="148">
        <v>8.0015544251441945E-2</v>
      </c>
      <c r="AF27" s="148">
        <v>822.38080357086687</v>
      </c>
      <c r="AG27" s="147">
        <v>5795.6203408630936</v>
      </c>
      <c r="AH27" s="147">
        <v>57.455775297892345</v>
      </c>
      <c r="AI27" s="148">
        <v>7.2720453545463597</v>
      </c>
      <c r="AJ27" s="148">
        <v>19.953692168528654</v>
      </c>
      <c r="AK27" s="148">
        <v>30.23003777481733</v>
      </c>
      <c r="AL27" s="147">
        <v>6.2475523564737935E-2</v>
      </c>
      <c r="AM27" s="148">
        <v>4.9562100811544565E-2</v>
      </c>
      <c r="AN27" s="148">
        <v>5.1432448830347429E-4</v>
      </c>
      <c r="AO27" s="148">
        <v>1.2381163494382816E-4</v>
      </c>
      <c r="AP27" s="148">
        <v>4.6357978358392482E-3</v>
      </c>
      <c r="AQ27" s="148">
        <v>7.6394887941068149E-3</v>
      </c>
      <c r="AR27" s="147">
        <v>16.250446313037276</v>
      </c>
      <c r="AS27" s="147">
        <v>956.77496947713792</v>
      </c>
      <c r="AT27" s="148">
        <v>956.36726061054367</v>
      </c>
      <c r="AU27" s="148">
        <v>0.20028119551563392</v>
      </c>
      <c r="AV27" s="148">
        <v>5.5328071473412874E-3</v>
      </c>
      <c r="AW27" s="148">
        <v>0.20189486393126058</v>
      </c>
      <c r="AX27" s="147">
        <v>0.37028306939135375</v>
      </c>
      <c r="AY27" s="148">
        <v>0.1688952637830306</v>
      </c>
      <c r="AZ27" s="148">
        <v>4.7994037256184008E-2</v>
      </c>
      <c r="BA27" s="148">
        <v>0.15339376835213914</v>
      </c>
      <c r="BB27" s="147">
        <v>0.62820525778658243</v>
      </c>
      <c r="BC27" s="148">
        <v>0</v>
      </c>
      <c r="BD27" s="147">
        <v>5.7068009209096449</v>
      </c>
      <c r="BE27" s="148">
        <v>3.9713358071872737</v>
      </c>
      <c r="BF27" s="148">
        <v>0.22838428421227092</v>
      </c>
      <c r="BG27" s="148">
        <v>1.2023428169994996</v>
      </c>
      <c r="BH27" s="148">
        <v>5.6132057667341549E-2</v>
      </c>
      <c r="BI27" s="148">
        <v>0.24860595484325854</v>
      </c>
      <c r="BJ27" s="147">
        <v>0.71664046799463876</v>
      </c>
      <c r="BK27" s="148">
        <v>4.2927192648464264E-2</v>
      </c>
      <c r="BL27" s="148">
        <v>0.60005153687646651</v>
      </c>
      <c r="BM27" s="148">
        <v>3.1459330740210995E-4</v>
      </c>
      <c r="BN27" s="148">
        <v>7.3347145162305921E-2</v>
      </c>
      <c r="BO27" s="147">
        <v>0.48628275451489045</v>
      </c>
      <c r="BP27" s="147">
        <v>17.886735428491939</v>
      </c>
      <c r="BQ27" s="147">
        <v>8.6654165168512396</v>
      </c>
      <c r="BR27" s="148">
        <v>7.9688892714891626</v>
      </c>
      <c r="BS27" s="148">
        <v>0.69652724536207733</v>
      </c>
      <c r="BT27" s="147">
        <v>1.2882452064955232</v>
      </c>
      <c r="BU27" s="148">
        <v>0.68159965908937792</v>
      </c>
      <c r="BV27" s="148">
        <v>0.6066455474061454</v>
      </c>
      <c r="BW27" s="147">
        <v>2.5232784446737431</v>
      </c>
      <c r="BX27" s="148">
        <v>0.11215017994465953</v>
      </c>
      <c r="BY27" s="148">
        <v>1.9075518888212502</v>
      </c>
      <c r="BZ27" s="148">
        <v>0.50357637590783344</v>
      </c>
      <c r="CA27" s="147">
        <v>0</v>
      </c>
      <c r="CB27" s="147">
        <v>0</v>
      </c>
      <c r="CC27" s="158">
        <v>18010.527997744291</v>
      </c>
      <c r="CD27" s="148">
        <v>6767.7163652614454</v>
      </c>
      <c r="CE27" s="148">
        <v>0</v>
      </c>
      <c r="CF27" s="148">
        <v>11242.811632482848</v>
      </c>
      <c r="CG27" s="153">
        <v>-2954.0734792532749</v>
      </c>
      <c r="CH27" s="153">
        <v>-6207.1736599771539</v>
      </c>
      <c r="CI27" s="153">
        <v>0</v>
      </c>
      <c r="CJ27" s="149"/>
      <c r="CK27" s="151">
        <v>62022.783905281016</v>
      </c>
      <c r="CL27" s="144" t="str">
        <f>IF(ROUND(SUM(CK27),1)&gt;ROUND(SUM(Tabel_A!CK27),1),"Supply &lt; Use",IF(ROUND(SUM(CK27),1)&lt;ROUND(SUM(Tabel_A!CK27),1),"Supply &gt; Use",""))</f>
        <v/>
      </c>
    </row>
    <row r="28" spans="1:90" s="157" customFormat="1" ht="26.25" customHeight="1" x14ac:dyDescent="0.25">
      <c r="A28" s="278" t="s">
        <v>47</v>
      </c>
      <c r="B28" s="210" t="s">
        <v>189</v>
      </c>
      <c r="C28" s="146">
        <v>5970.425292131149</v>
      </c>
      <c r="D28" s="147">
        <v>23.528815875272187</v>
      </c>
      <c r="E28" s="148">
        <v>11.767915049853062</v>
      </c>
      <c r="F28" s="148">
        <v>9.5218372789399215</v>
      </c>
      <c r="G28" s="148">
        <v>2.2390635464792021</v>
      </c>
      <c r="H28" s="147">
        <v>5.5740864487564901</v>
      </c>
      <c r="I28" s="147">
        <v>895.09785296889766</v>
      </c>
      <c r="J28" s="148">
        <v>56.763801449834347</v>
      </c>
      <c r="K28" s="148">
        <v>2.8647852125367317</v>
      </c>
      <c r="L28" s="148">
        <v>5.4189130372930681</v>
      </c>
      <c r="M28" s="148">
        <v>0.85497092720925782</v>
      </c>
      <c r="N28" s="148">
        <v>2.0002528605872385</v>
      </c>
      <c r="O28" s="148">
        <v>4.4840393899106274</v>
      </c>
      <c r="P28" s="148">
        <v>439.99925101141866</v>
      </c>
      <c r="Q28" s="148">
        <v>16.853045641586888</v>
      </c>
      <c r="R28" s="148">
        <v>2.9102634306213471</v>
      </c>
      <c r="S28" s="148">
        <v>27.019961555231916</v>
      </c>
      <c r="T28" s="148">
        <v>11.862364584423684</v>
      </c>
      <c r="U28" s="148">
        <v>87.719717137569504</v>
      </c>
      <c r="V28" s="148">
        <v>26.788742631723622</v>
      </c>
      <c r="W28" s="148">
        <v>40.402405664295728</v>
      </c>
      <c r="X28" s="148">
        <v>65.306812626119921</v>
      </c>
      <c r="Y28" s="148">
        <v>60.490558339306268</v>
      </c>
      <c r="Z28" s="148">
        <v>6.6954147805020785</v>
      </c>
      <c r="AA28" s="148">
        <v>4.0876661037236577</v>
      </c>
      <c r="AB28" s="148">
        <v>32.574886585003036</v>
      </c>
      <c r="AC28" s="147">
        <v>2375.3893507172038</v>
      </c>
      <c r="AD28" s="147">
        <v>114.29608919525219</v>
      </c>
      <c r="AE28" s="148">
        <v>1.7380478833669268</v>
      </c>
      <c r="AF28" s="148">
        <v>112.55804131188526</v>
      </c>
      <c r="AG28" s="147">
        <v>352.66168549495376</v>
      </c>
      <c r="AH28" s="147">
        <v>209.38672916481079</v>
      </c>
      <c r="AI28" s="148">
        <v>56.529483917227189</v>
      </c>
      <c r="AJ28" s="148">
        <v>128.11029233687964</v>
      </c>
      <c r="AK28" s="148">
        <v>24.746952910703957</v>
      </c>
      <c r="AL28" s="147">
        <v>1400.4106755386965</v>
      </c>
      <c r="AM28" s="148">
        <v>1047.7217901180152</v>
      </c>
      <c r="AN28" s="148">
        <v>10.007288498780673</v>
      </c>
      <c r="AO28" s="148">
        <v>0.12242716479972668</v>
      </c>
      <c r="AP28" s="148">
        <v>318.81020862350641</v>
      </c>
      <c r="AQ28" s="148">
        <v>23.748961133594406</v>
      </c>
      <c r="AR28" s="147">
        <v>10.430092764360838</v>
      </c>
      <c r="AS28" s="147">
        <v>26.349539882449136</v>
      </c>
      <c r="AT28" s="148">
        <v>5.9092066124651073</v>
      </c>
      <c r="AU28" s="148">
        <v>4.1329300070474311</v>
      </c>
      <c r="AV28" s="148">
        <v>5.3531930869427562</v>
      </c>
      <c r="AW28" s="148">
        <v>10.95421017599384</v>
      </c>
      <c r="AX28" s="147">
        <v>29.2453351507477</v>
      </c>
      <c r="AY28" s="148">
        <v>7.2710518772865562</v>
      </c>
      <c r="AZ28" s="148">
        <v>5.9962964732565434</v>
      </c>
      <c r="BA28" s="148">
        <v>15.977986800204601</v>
      </c>
      <c r="BB28" s="147">
        <v>25.478736385787446</v>
      </c>
      <c r="BC28" s="148">
        <v>0</v>
      </c>
      <c r="BD28" s="147">
        <v>88.838196367810582</v>
      </c>
      <c r="BE28" s="148">
        <v>44.96677171607341</v>
      </c>
      <c r="BF28" s="148">
        <v>29.704902520802602</v>
      </c>
      <c r="BG28" s="148">
        <v>5.5071127020657347</v>
      </c>
      <c r="BH28" s="148">
        <v>5.0914446754667608</v>
      </c>
      <c r="BI28" s="148">
        <v>3.5679647534020615</v>
      </c>
      <c r="BJ28" s="147">
        <v>159.4866488631028</v>
      </c>
      <c r="BK28" s="148">
        <v>85.727126581940823</v>
      </c>
      <c r="BL28" s="148">
        <v>5.3490567529746169</v>
      </c>
      <c r="BM28" s="148">
        <v>0.19172632617929705</v>
      </c>
      <c r="BN28" s="148">
        <v>68.218739202008067</v>
      </c>
      <c r="BO28" s="147">
        <v>115.5960088278876</v>
      </c>
      <c r="BP28" s="147">
        <v>23.245644849495946</v>
      </c>
      <c r="BQ28" s="147">
        <v>65.610409294551062</v>
      </c>
      <c r="BR28" s="148">
        <v>50.533056356486298</v>
      </c>
      <c r="BS28" s="148">
        <v>15.07735293806476</v>
      </c>
      <c r="BT28" s="147">
        <v>9.2965002626322324</v>
      </c>
      <c r="BU28" s="148">
        <v>3.3569071867247589</v>
      </c>
      <c r="BV28" s="148">
        <v>5.9395930759074735</v>
      </c>
      <c r="BW28" s="147">
        <v>40.502894078481518</v>
      </c>
      <c r="BX28" s="148">
        <v>6.2359598407513506</v>
      </c>
      <c r="BY28" s="148">
        <v>11.039662487007378</v>
      </c>
      <c r="BZ28" s="148">
        <v>23.227271750722785</v>
      </c>
      <c r="CA28" s="147">
        <v>0</v>
      </c>
      <c r="CB28" s="147">
        <v>0</v>
      </c>
      <c r="CC28" s="158">
        <v>1862.5062950503852</v>
      </c>
      <c r="CD28" s="148">
        <v>0</v>
      </c>
      <c r="CE28" s="148">
        <v>1851.8915543652395</v>
      </c>
      <c r="CF28" s="148">
        <v>10.614740685145748</v>
      </c>
      <c r="CG28" s="153">
        <v>41.710131335154074</v>
      </c>
      <c r="CH28" s="153">
        <v>460.01290895305374</v>
      </c>
      <c r="CI28" s="153">
        <v>1764.3</v>
      </c>
      <c r="CJ28" s="149"/>
      <c r="CK28" s="151">
        <v>10098.954627469742</v>
      </c>
      <c r="CL28" s="144" t="str">
        <f>IF(ROUND(SUM(CK28),1)&gt;ROUND(SUM(Tabel_A!CK28),1),"Supply &lt; Use",IF(ROUND(SUM(CK28),1)&lt;ROUND(SUM(Tabel_A!CK28),1),"Supply &gt; Use",""))</f>
        <v/>
      </c>
    </row>
    <row r="29" spans="1:90" s="157" customFormat="1" ht="26.25" customHeight="1" x14ac:dyDescent="0.25">
      <c r="A29" s="278" t="s">
        <v>48</v>
      </c>
      <c r="B29" s="210" t="s">
        <v>190</v>
      </c>
      <c r="C29" s="146">
        <v>5008.1925054016965</v>
      </c>
      <c r="D29" s="147">
        <v>1185.3579118394484</v>
      </c>
      <c r="E29" s="148">
        <v>1185.3579118394484</v>
      </c>
      <c r="F29" s="148">
        <v>0</v>
      </c>
      <c r="G29" s="148">
        <v>0</v>
      </c>
      <c r="H29" s="147">
        <v>0</v>
      </c>
      <c r="I29" s="147">
        <v>1255.4055302525169</v>
      </c>
      <c r="J29" s="148">
        <v>603.05885413276837</v>
      </c>
      <c r="K29" s="148">
        <v>0</v>
      </c>
      <c r="L29" s="148">
        <v>40.478044993345748</v>
      </c>
      <c r="M29" s="148">
        <v>65.798290855649896</v>
      </c>
      <c r="N29" s="148">
        <v>79.502709144350092</v>
      </c>
      <c r="O29" s="148">
        <v>8.2305906859182071E-2</v>
      </c>
      <c r="P29" s="148">
        <v>371.61310694331826</v>
      </c>
      <c r="Q29" s="148">
        <v>14.121893056681783</v>
      </c>
      <c r="R29" s="148">
        <v>44.099504895149757</v>
      </c>
      <c r="S29" s="148">
        <v>0</v>
      </c>
      <c r="T29" s="148">
        <v>0</v>
      </c>
      <c r="U29" s="148">
        <v>0</v>
      </c>
      <c r="V29" s="148">
        <v>0</v>
      </c>
      <c r="W29" s="148">
        <v>0</v>
      </c>
      <c r="X29" s="148">
        <v>0</v>
      </c>
      <c r="Y29" s="148">
        <v>0</v>
      </c>
      <c r="Z29" s="148">
        <v>0</v>
      </c>
      <c r="AA29" s="148">
        <v>36.650820324393777</v>
      </c>
      <c r="AB29" s="148">
        <v>0</v>
      </c>
      <c r="AC29" s="147">
        <v>2135.2480377264264</v>
      </c>
      <c r="AD29" s="147">
        <v>273.2966977022237</v>
      </c>
      <c r="AE29" s="148">
        <v>6.9429565576373409E-3</v>
      </c>
      <c r="AF29" s="148">
        <v>273.28975474566607</v>
      </c>
      <c r="AG29" s="147">
        <v>85.558094705856348</v>
      </c>
      <c r="AH29" s="147">
        <v>4.266124161676708</v>
      </c>
      <c r="AI29" s="148">
        <v>0.63099608275018337</v>
      </c>
      <c r="AJ29" s="148">
        <v>1.0120647607949316</v>
      </c>
      <c r="AK29" s="148">
        <v>2.6230633181315932</v>
      </c>
      <c r="AL29" s="147">
        <v>5.4210072565719861E-3</v>
      </c>
      <c r="AM29" s="148">
        <v>4.3005083082165675E-3</v>
      </c>
      <c r="AN29" s="148">
        <v>4.4627985877328198E-5</v>
      </c>
      <c r="AO29" s="148">
        <v>1.0743147606967151E-5</v>
      </c>
      <c r="AP29" s="148">
        <v>4.0224862912984676E-4</v>
      </c>
      <c r="AQ29" s="148">
        <v>6.6287918574127664E-4</v>
      </c>
      <c r="AR29" s="147">
        <v>1.4100528072281722</v>
      </c>
      <c r="AS29" s="147">
        <v>0.55265742138427587</v>
      </c>
      <c r="AT29" s="148">
        <v>9.3189307306001778E-2</v>
      </c>
      <c r="AU29" s="148">
        <v>1.7378418815812265E-2</v>
      </c>
      <c r="AV29" s="148">
        <v>4.8008221433904342E-4</v>
      </c>
      <c r="AW29" s="148">
        <v>0.4416096130481228</v>
      </c>
      <c r="AX29" s="147">
        <v>0.64391267788222528</v>
      </c>
      <c r="AY29" s="148">
        <v>0.32111133440112194</v>
      </c>
      <c r="AZ29" s="148">
        <v>8.8530933720509977E-2</v>
      </c>
      <c r="BA29" s="148">
        <v>0.23427040976059343</v>
      </c>
      <c r="BB29" s="147">
        <v>0.19379463173434663</v>
      </c>
      <c r="BC29" s="148">
        <v>0</v>
      </c>
      <c r="BD29" s="147">
        <v>3.4480547547587652</v>
      </c>
      <c r="BE29" s="148">
        <v>2.7152169727339643</v>
      </c>
      <c r="BF29" s="148">
        <v>0.38197286514088907</v>
      </c>
      <c r="BG29" s="148">
        <v>0.10432740318034393</v>
      </c>
      <c r="BH29" s="148">
        <v>9.9149111459217509E-2</v>
      </c>
      <c r="BI29" s="148">
        <v>0.1473884022443506</v>
      </c>
      <c r="BJ29" s="147">
        <v>1.3848937613337078</v>
      </c>
      <c r="BK29" s="148">
        <v>8.5832539251699522E-2</v>
      </c>
      <c r="BL29" s="148">
        <v>1.292669585870073</v>
      </c>
      <c r="BM29" s="148">
        <v>2.7297291883094818E-5</v>
      </c>
      <c r="BN29" s="148">
        <v>6.364338920052187E-3</v>
      </c>
      <c r="BO29" s="147">
        <v>59.605689399776359</v>
      </c>
      <c r="BP29" s="147">
        <v>1.4114539346782096</v>
      </c>
      <c r="BQ29" s="147">
        <v>9.745696439588597E-2</v>
      </c>
      <c r="BR29" s="148">
        <v>3.7019227566112908E-2</v>
      </c>
      <c r="BS29" s="148">
        <v>6.0437736829773069E-2</v>
      </c>
      <c r="BT29" s="147">
        <v>0.11178116187245435</v>
      </c>
      <c r="BU29" s="148">
        <v>5.9142468716916759E-2</v>
      </c>
      <c r="BV29" s="148">
        <v>5.2638693155537597E-2</v>
      </c>
      <c r="BW29" s="147">
        <v>0.19494049124672846</v>
      </c>
      <c r="BX29" s="148">
        <v>9.7312820224046623E-3</v>
      </c>
      <c r="BY29" s="148">
        <v>0.14151383810501114</v>
      </c>
      <c r="BZ29" s="148">
        <v>4.3695371119312654E-2</v>
      </c>
      <c r="CA29" s="147">
        <v>0</v>
      </c>
      <c r="CB29" s="147">
        <v>0</v>
      </c>
      <c r="CC29" s="158">
        <v>0</v>
      </c>
      <c r="CD29" s="148">
        <v>0</v>
      </c>
      <c r="CE29" s="148">
        <v>0</v>
      </c>
      <c r="CF29" s="148">
        <v>0</v>
      </c>
      <c r="CG29" s="153">
        <v>-1249.9211100482225</v>
      </c>
      <c r="CH29" s="153">
        <v>293.27148916310352</v>
      </c>
      <c r="CI29" s="153">
        <v>0</v>
      </c>
      <c r="CJ29" s="149"/>
      <c r="CK29" s="151">
        <v>4051.5428845165775</v>
      </c>
      <c r="CL29" s="144" t="str">
        <f>IF(ROUND(SUM(CK29),1)&gt;ROUND(SUM(Tabel_A!CK29),1),"Supply &lt; Use",IF(ROUND(SUM(CK29),1)&lt;ROUND(SUM(Tabel_A!CK29),1),"Supply &gt; Use",""))</f>
        <v/>
      </c>
    </row>
    <row r="30" spans="1:90" s="157" customFormat="1" ht="26.25" customHeight="1" x14ac:dyDescent="0.25">
      <c r="A30" s="278" t="s">
        <v>49</v>
      </c>
      <c r="B30" s="210" t="s">
        <v>191</v>
      </c>
      <c r="C30" s="146">
        <v>246375.80928820485</v>
      </c>
      <c r="D30" s="147">
        <v>5147.8787601124632</v>
      </c>
      <c r="E30" s="148">
        <v>4900.1158164864519</v>
      </c>
      <c r="F30" s="148">
        <v>196.11138169379359</v>
      </c>
      <c r="G30" s="148">
        <v>51.651561932217689</v>
      </c>
      <c r="H30" s="147">
        <v>1263.964852582063</v>
      </c>
      <c r="I30" s="147">
        <v>114653.85680652648</v>
      </c>
      <c r="J30" s="148">
        <v>17429.07963041851</v>
      </c>
      <c r="K30" s="148">
        <v>4031.8450652117845</v>
      </c>
      <c r="L30" s="148">
        <v>576.09654524774533</v>
      </c>
      <c r="M30" s="148">
        <v>5168.7767343947671</v>
      </c>
      <c r="N30" s="148">
        <v>4329.3154262501721</v>
      </c>
      <c r="O30" s="148">
        <v>1570.9900800119749</v>
      </c>
      <c r="P30" s="148">
        <v>40415.266799869496</v>
      </c>
      <c r="Q30" s="148">
        <v>2436.8645148836731</v>
      </c>
      <c r="R30" s="148">
        <v>1057.3291439460586</v>
      </c>
      <c r="S30" s="148">
        <v>8463.8498392604233</v>
      </c>
      <c r="T30" s="148">
        <v>18268.812411690495</v>
      </c>
      <c r="U30" s="148">
        <v>2591.9185688323937</v>
      </c>
      <c r="V30" s="148">
        <v>770.69578314651847</v>
      </c>
      <c r="W30" s="148">
        <v>1239.3534966931122</v>
      </c>
      <c r="X30" s="148">
        <v>2071.6570186401832</v>
      </c>
      <c r="Y30" s="148">
        <v>1936.0213552257294</v>
      </c>
      <c r="Z30" s="148">
        <v>352.42176968811168</v>
      </c>
      <c r="AA30" s="148">
        <v>1008.009307816421</v>
      </c>
      <c r="AB30" s="148">
        <v>935.55331529891509</v>
      </c>
      <c r="AC30" s="147">
        <v>28363.155978214931</v>
      </c>
      <c r="AD30" s="147">
        <v>5643.076502409368</v>
      </c>
      <c r="AE30" s="148">
        <v>1335.3226320413939</v>
      </c>
      <c r="AF30" s="148">
        <v>4307.7538703679738</v>
      </c>
      <c r="AG30" s="147">
        <v>9498.9280063921924</v>
      </c>
      <c r="AH30" s="147">
        <v>24380.29718996695</v>
      </c>
      <c r="AI30" s="148">
        <v>2139.224275884917</v>
      </c>
      <c r="AJ30" s="148">
        <v>9338.878647742742</v>
      </c>
      <c r="AK30" s="148">
        <v>12902.194266339291</v>
      </c>
      <c r="AL30" s="147">
        <v>12818.89555520537</v>
      </c>
      <c r="AM30" s="148">
        <v>6804.4482065869997</v>
      </c>
      <c r="AN30" s="148">
        <v>6.694148758460857</v>
      </c>
      <c r="AO30" s="148">
        <v>9.986186490730967</v>
      </c>
      <c r="AP30" s="148">
        <v>4488.5637046454776</v>
      </c>
      <c r="AQ30" s="148">
        <v>1509.2033087237023</v>
      </c>
      <c r="AR30" s="147">
        <v>5991.2728384201382</v>
      </c>
      <c r="AS30" s="147">
        <v>3077.4163977752337</v>
      </c>
      <c r="AT30" s="148">
        <v>633.00818208915825</v>
      </c>
      <c r="AU30" s="148">
        <v>526.68655840257986</v>
      </c>
      <c r="AV30" s="148">
        <v>976.81361859165361</v>
      </c>
      <c r="AW30" s="148">
        <v>940.90803869184163</v>
      </c>
      <c r="AX30" s="147">
        <v>2310.1877097676861</v>
      </c>
      <c r="AY30" s="148">
        <v>1280.6234745266956</v>
      </c>
      <c r="AZ30" s="148">
        <v>476.11361706902039</v>
      </c>
      <c r="BA30" s="148">
        <v>553.45061817197029</v>
      </c>
      <c r="BB30" s="147">
        <v>497.97186095049017</v>
      </c>
      <c r="BC30" s="148">
        <v>0</v>
      </c>
      <c r="BD30" s="147">
        <v>7632.7018057624673</v>
      </c>
      <c r="BE30" s="148">
        <v>5234.329834631315</v>
      </c>
      <c r="BF30" s="148">
        <v>707.22292316720541</v>
      </c>
      <c r="BG30" s="148">
        <v>1138.6035544880729</v>
      </c>
      <c r="BH30" s="148">
        <v>270.95117067873377</v>
      </c>
      <c r="BI30" s="148">
        <v>281.59432279714031</v>
      </c>
      <c r="BJ30" s="147">
        <v>3323.1974694566766</v>
      </c>
      <c r="BK30" s="148">
        <v>140.4933399261744</v>
      </c>
      <c r="BL30" s="148">
        <v>2059.1188569619285</v>
      </c>
      <c r="BM30" s="148">
        <v>427.41514342922949</v>
      </c>
      <c r="BN30" s="148">
        <v>696.17012913934423</v>
      </c>
      <c r="BO30" s="147">
        <v>9119.8908296671816</v>
      </c>
      <c r="BP30" s="147">
        <v>2840.9902174329959</v>
      </c>
      <c r="BQ30" s="147">
        <v>5789.5970000943471</v>
      </c>
      <c r="BR30" s="148">
        <v>4032.1332061202029</v>
      </c>
      <c r="BS30" s="148">
        <v>1757.4637939741444</v>
      </c>
      <c r="BT30" s="147">
        <v>2190.6949594842936</v>
      </c>
      <c r="BU30" s="148">
        <v>1165.3143691768207</v>
      </c>
      <c r="BV30" s="148">
        <v>1025.3805903074731</v>
      </c>
      <c r="BW30" s="147">
        <v>1530.1026097337467</v>
      </c>
      <c r="BX30" s="148">
        <v>401.05490578347656</v>
      </c>
      <c r="BY30" s="148">
        <v>416.7925297460115</v>
      </c>
      <c r="BZ30" s="148">
        <v>712.25517420425854</v>
      </c>
      <c r="CA30" s="147">
        <v>301.73193824970861</v>
      </c>
      <c r="CB30" s="147">
        <v>0</v>
      </c>
      <c r="CC30" s="158">
        <v>70295.668538303376</v>
      </c>
      <c r="CD30" s="148">
        <v>12285.199585183329</v>
      </c>
      <c r="CE30" s="148">
        <v>2.1023999999999999E-3</v>
      </c>
      <c r="CF30" s="148">
        <v>58010.466850720048</v>
      </c>
      <c r="CG30" s="153">
        <v>-2461.3964880136773</v>
      </c>
      <c r="CH30" s="153">
        <v>25.640736397901492</v>
      </c>
      <c r="CI30" s="153">
        <v>40755.599999999999</v>
      </c>
      <c r="CJ30" s="149"/>
      <c r="CK30" s="151">
        <v>354991.32207489241</v>
      </c>
      <c r="CL30" s="144" t="str">
        <f>IF(ROUND(SUM(CK30),1)&gt;ROUND(SUM(Tabel_A!CK30),1),"Supply &lt; Use",IF(ROUND(SUM(CK30),1)&lt;ROUND(SUM(Tabel_A!CK30),1),"Supply &gt; Use",""))</f>
        <v/>
      </c>
    </row>
    <row r="31" spans="1:90" s="157" customFormat="1" ht="26.25" customHeight="1" x14ac:dyDescent="0.25">
      <c r="A31" s="278" t="s">
        <v>50</v>
      </c>
      <c r="B31" s="210" t="s">
        <v>192</v>
      </c>
      <c r="C31" s="146">
        <v>37635.985560862675</v>
      </c>
      <c r="D31" s="147">
        <v>166.26960782427204</v>
      </c>
      <c r="E31" s="148">
        <v>166.26960782427204</v>
      </c>
      <c r="F31" s="148">
        <v>0</v>
      </c>
      <c r="G31" s="148">
        <v>0</v>
      </c>
      <c r="H31" s="147">
        <v>0</v>
      </c>
      <c r="I31" s="147">
        <v>30813.334277690585</v>
      </c>
      <c r="J31" s="148">
        <v>2477.4157421020386</v>
      </c>
      <c r="K31" s="148">
        <v>33.544884829605998</v>
      </c>
      <c r="L31" s="148">
        <v>37.600239401607006</v>
      </c>
      <c r="M31" s="148">
        <v>2165.8192880900974</v>
      </c>
      <c r="N31" s="148">
        <v>1049.8573864051727</v>
      </c>
      <c r="O31" s="148">
        <v>6162.2238340548092</v>
      </c>
      <c r="P31" s="148">
        <v>17849.862108723479</v>
      </c>
      <c r="Q31" s="148">
        <v>555.69069788903528</v>
      </c>
      <c r="R31" s="148">
        <v>40.964229913340851</v>
      </c>
      <c r="S31" s="148">
        <v>0</v>
      </c>
      <c r="T31" s="148">
        <v>405.43077748203132</v>
      </c>
      <c r="U31" s="148">
        <v>0</v>
      </c>
      <c r="V31" s="148">
        <v>0</v>
      </c>
      <c r="W31" s="148">
        <v>0</v>
      </c>
      <c r="X31" s="148">
        <v>0</v>
      </c>
      <c r="Y31" s="148">
        <v>0.20260354840464223</v>
      </c>
      <c r="Z31" s="148">
        <v>0.41900074981194319</v>
      </c>
      <c r="AA31" s="148">
        <v>34.045113065342818</v>
      </c>
      <c r="AB31" s="148">
        <v>0.25837143581324068</v>
      </c>
      <c r="AC31" s="147">
        <v>4652.9787524991525</v>
      </c>
      <c r="AD31" s="147">
        <v>15.334810991380296</v>
      </c>
      <c r="AE31" s="148">
        <v>1.5271118228858191</v>
      </c>
      <c r="AF31" s="148">
        <v>13.807699168494477</v>
      </c>
      <c r="AG31" s="147">
        <v>635.19021751218202</v>
      </c>
      <c r="AH31" s="147">
        <v>388.94218787923961</v>
      </c>
      <c r="AI31" s="148">
        <v>43.91901106464168</v>
      </c>
      <c r="AJ31" s="148">
        <v>168.1836985350198</v>
      </c>
      <c r="AK31" s="148">
        <v>176.83947827957815</v>
      </c>
      <c r="AL31" s="147">
        <v>43.451742930626715</v>
      </c>
      <c r="AM31" s="148">
        <v>0.19718524647233121</v>
      </c>
      <c r="AN31" s="148">
        <v>2.0462651770655604E-3</v>
      </c>
      <c r="AO31" s="148">
        <v>4.925906560210683E-4</v>
      </c>
      <c r="AP31" s="148">
        <v>40.731549314786335</v>
      </c>
      <c r="AQ31" s="148">
        <v>2.5204695135349606</v>
      </c>
      <c r="AR31" s="147">
        <v>123.99104857116356</v>
      </c>
      <c r="AS31" s="147">
        <v>16.586544476464937</v>
      </c>
      <c r="AT31" s="148">
        <v>2.111360513278381</v>
      </c>
      <c r="AU31" s="148">
        <v>3.4996526325696355</v>
      </c>
      <c r="AV31" s="148">
        <v>1.0443986702137447</v>
      </c>
      <c r="AW31" s="148">
        <v>9.9311326604031773</v>
      </c>
      <c r="AX31" s="147">
        <v>24.566496813428628</v>
      </c>
      <c r="AY31" s="148">
        <v>13.437123809145204</v>
      </c>
      <c r="AZ31" s="148">
        <v>4.6255680204093226</v>
      </c>
      <c r="BA31" s="148">
        <v>6.5038049838741028</v>
      </c>
      <c r="BB31" s="147">
        <v>6.4650210167807671</v>
      </c>
      <c r="BC31" s="148">
        <v>0</v>
      </c>
      <c r="BD31" s="147">
        <v>101.56937905023105</v>
      </c>
      <c r="BE31" s="148">
        <v>75.468091627716731</v>
      </c>
      <c r="BF31" s="148">
        <v>9.8646139300066622</v>
      </c>
      <c r="BG31" s="148">
        <v>8.8980155353100852</v>
      </c>
      <c r="BH31" s="148">
        <v>3.2586868838550722</v>
      </c>
      <c r="BI31" s="148">
        <v>4.0799710733425023</v>
      </c>
      <c r="BJ31" s="147">
        <v>42.672430773551064</v>
      </c>
      <c r="BK31" s="148">
        <v>2.1373321701339574</v>
      </c>
      <c r="BL31" s="148">
        <v>31.878656868583953</v>
      </c>
      <c r="BM31" s="148">
        <v>4.0415558557693041</v>
      </c>
      <c r="BN31" s="148">
        <v>4.6148858790638467</v>
      </c>
      <c r="BO31" s="147">
        <v>143.29598604147165</v>
      </c>
      <c r="BP31" s="147">
        <v>194.37018010782788</v>
      </c>
      <c r="BQ31" s="147">
        <v>198.65425208745467</v>
      </c>
      <c r="BR31" s="148">
        <v>118.05063485537225</v>
      </c>
      <c r="BS31" s="148">
        <v>80.603617232082428</v>
      </c>
      <c r="BT31" s="147">
        <v>21.075378948021886</v>
      </c>
      <c r="BU31" s="148">
        <v>10.897095199561342</v>
      </c>
      <c r="BV31" s="148">
        <v>10.178283748460542</v>
      </c>
      <c r="BW31" s="147">
        <v>40.775472888260126</v>
      </c>
      <c r="BX31" s="148">
        <v>6.7381387160207087</v>
      </c>
      <c r="BY31" s="148">
        <v>10.607070923241572</v>
      </c>
      <c r="BZ31" s="148">
        <v>23.43026324899785</v>
      </c>
      <c r="CA31" s="147">
        <v>6.4617727605742505</v>
      </c>
      <c r="CB31" s="147">
        <v>0</v>
      </c>
      <c r="CC31" s="158">
        <v>1929.1101315631624</v>
      </c>
      <c r="CD31" s="160">
        <v>1701.4731315631625</v>
      </c>
      <c r="CE31" s="160">
        <v>0</v>
      </c>
      <c r="CF31" s="160">
        <v>227.637</v>
      </c>
      <c r="CG31" s="161">
        <v>0</v>
      </c>
      <c r="CH31" s="161">
        <v>3.600000127335079E-6</v>
      </c>
      <c r="CI31" s="161">
        <v>0</v>
      </c>
      <c r="CJ31" s="149"/>
      <c r="CK31" s="151">
        <v>39565.095696025834</v>
      </c>
      <c r="CL31" s="144" t="str">
        <f>IF(ROUND(SUM(CK31),1)&gt;ROUND(SUM(Tabel_A!CK31),1),"Supply &lt; Use",IF(ROUND(SUM(CK31),1)&lt;ROUND(SUM(Tabel_A!CK31),1),"Supply &gt; Use",""))</f>
        <v/>
      </c>
    </row>
    <row r="32" spans="1:90" s="157" customFormat="1" ht="26.25" customHeight="1" x14ac:dyDescent="0.25">
      <c r="A32" s="276" t="s">
        <v>51</v>
      </c>
      <c r="B32" s="206" t="s">
        <v>193</v>
      </c>
      <c r="C32" s="154">
        <v>42376.093312668774</v>
      </c>
      <c r="D32" s="154">
        <v>0</v>
      </c>
      <c r="E32" s="154">
        <v>0</v>
      </c>
      <c r="F32" s="154">
        <v>0</v>
      </c>
      <c r="G32" s="154">
        <v>0</v>
      </c>
      <c r="H32" s="154">
        <v>1053.3496384033892</v>
      </c>
      <c r="I32" s="154">
        <v>7777.9715678669636</v>
      </c>
      <c r="J32" s="154">
        <v>274.58230039999995</v>
      </c>
      <c r="K32" s="154">
        <v>0</v>
      </c>
      <c r="L32" s="154">
        <v>28.115805680814468</v>
      </c>
      <c r="M32" s="154">
        <v>78.329314761593722</v>
      </c>
      <c r="N32" s="154">
        <v>94.643685238406263</v>
      </c>
      <c r="O32" s="154">
        <v>1038.118976</v>
      </c>
      <c r="P32" s="154">
        <v>366.36169160598968</v>
      </c>
      <c r="Q32" s="154">
        <v>38.057281636010366</v>
      </c>
      <c r="R32" s="154">
        <v>59.154866858816419</v>
      </c>
      <c r="S32" s="154">
        <v>5674.3436263196118</v>
      </c>
      <c r="T32" s="154">
        <v>67.328999999999994</v>
      </c>
      <c r="U32" s="154">
        <v>0.35767270987544453</v>
      </c>
      <c r="V32" s="154">
        <v>0.11037465357794651</v>
      </c>
      <c r="W32" s="154">
        <v>0.16913351329398252</v>
      </c>
      <c r="X32" s="154">
        <v>0.29081786063736537</v>
      </c>
      <c r="Y32" s="154">
        <v>0.28145108078425113</v>
      </c>
      <c r="Z32" s="154">
        <v>2.8529405021377061E-2</v>
      </c>
      <c r="AA32" s="154">
        <v>57.584251545720804</v>
      </c>
      <c r="AB32" s="154">
        <v>0.1127885968096327</v>
      </c>
      <c r="AC32" s="154">
        <v>17336.960262427201</v>
      </c>
      <c r="AD32" s="154">
        <v>15710.027908056578</v>
      </c>
      <c r="AE32" s="154">
        <v>0</v>
      </c>
      <c r="AF32" s="154">
        <v>15710.027908056578</v>
      </c>
      <c r="AG32" s="154">
        <v>497.45507591464832</v>
      </c>
      <c r="AH32" s="154">
        <v>0</v>
      </c>
      <c r="AI32" s="154">
        <v>0</v>
      </c>
      <c r="AJ32" s="154">
        <v>0</v>
      </c>
      <c r="AK32" s="154">
        <v>0</v>
      </c>
      <c r="AL32" s="154">
        <v>0</v>
      </c>
      <c r="AM32" s="154">
        <v>0</v>
      </c>
      <c r="AN32" s="154">
        <v>0</v>
      </c>
      <c r="AO32" s="154">
        <v>0</v>
      </c>
      <c r="AP32" s="154">
        <v>0</v>
      </c>
      <c r="AQ32" s="154">
        <v>0</v>
      </c>
      <c r="AR32" s="154">
        <v>0</v>
      </c>
      <c r="AS32" s="154">
        <v>0</v>
      </c>
      <c r="AT32" s="154">
        <v>0</v>
      </c>
      <c r="AU32" s="154">
        <v>0</v>
      </c>
      <c r="AV32" s="154">
        <v>0</v>
      </c>
      <c r="AW32" s="154">
        <v>0</v>
      </c>
      <c r="AX32" s="154">
        <v>0</v>
      </c>
      <c r="AY32" s="154">
        <v>0</v>
      </c>
      <c r="AZ32" s="154">
        <v>0</v>
      </c>
      <c r="BA32" s="154">
        <v>0</v>
      </c>
      <c r="BB32" s="154">
        <v>0</v>
      </c>
      <c r="BC32" s="154">
        <v>0</v>
      </c>
      <c r="BD32" s="154">
        <v>0</v>
      </c>
      <c r="BE32" s="154">
        <v>0</v>
      </c>
      <c r="BF32" s="154">
        <v>0</v>
      </c>
      <c r="BG32" s="154">
        <v>0</v>
      </c>
      <c r="BH32" s="154">
        <v>0</v>
      </c>
      <c r="BI32" s="154">
        <v>0</v>
      </c>
      <c r="BJ32" s="154">
        <v>0</v>
      </c>
      <c r="BK32" s="154">
        <v>0</v>
      </c>
      <c r="BL32" s="154">
        <v>0</v>
      </c>
      <c r="BM32" s="154">
        <v>0</v>
      </c>
      <c r="BN32" s="154">
        <v>0</v>
      </c>
      <c r="BO32" s="154">
        <v>0</v>
      </c>
      <c r="BP32" s="154">
        <v>0</v>
      </c>
      <c r="BQ32" s="154">
        <v>0.32886000000000004</v>
      </c>
      <c r="BR32" s="154">
        <v>0.19383880383659016</v>
      </c>
      <c r="BS32" s="154">
        <v>0.13502119616340991</v>
      </c>
      <c r="BT32" s="154">
        <v>0</v>
      </c>
      <c r="BU32" s="154">
        <v>0</v>
      </c>
      <c r="BV32" s="154">
        <v>0</v>
      </c>
      <c r="BW32" s="154">
        <v>0</v>
      </c>
      <c r="BX32" s="154">
        <v>0</v>
      </c>
      <c r="BY32" s="154">
        <v>0</v>
      </c>
      <c r="BZ32" s="154">
        <v>0</v>
      </c>
      <c r="CA32" s="155">
        <v>0</v>
      </c>
      <c r="CB32" s="162">
        <v>0</v>
      </c>
      <c r="CC32" s="155">
        <v>0</v>
      </c>
      <c r="CD32" s="155">
        <v>0</v>
      </c>
      <c r="CE32" s="155">
        <v>0</v>
      </c>
      <c r="CF32" s="155">
        <v>0</v>
      </c>
      <c r="CG32" s="154">
        <v>247972.84170809947</v>
      </c>
      <c r="CH32" s="154">
        <v>0</v>
      </c>
      <c r="CI32" s="154">
        <v>0</v>
      </c>
      <c r="CJ32" s="154">
        <v>2113132.1463623182</v>
      </c>
      <c r="CK32" s="154">
        <v>2403481.0813830863</v>
      </c>
      <c r="CL32" s="144" t="str">
        <f>IF(ROUND(SUM(CK32),1)&gt;ROUND(SUM(Tabel_A!CK32),1),"Supply &lt; Use",IF(ROUND(SUM(CK32),1)&lt;ROUND(SUM(Tabel_A!CK32),1),"Supply &gt; Use",""))</f>
        <v/>
      </c>
    </row>
    <row r="33" spans="1:90" s="157" customFormat="1" ht="26.25" customHeight="1" x14ac:dyDescent="0.25">
      <c r="A33" s="279" t="s">
        <v>52</v>
      </c>
      <c r="B33" s="211" t="s">
        <v>194</v>
      </c>
      <c r="C33" s="146">
        <v>12590.198811716793</v>
      </c>
      <c r="D33" s="147">
        <v>0</v>
      </c>
      <c r="E33" s="148">
        <v>0</v>
      </c>
      <c r="F33" s="148">
        <v>0</v>
      </c>
      <c r="G33" s="148">
        <v>0</v>
      </c>
      <c r="H33" s="147">
        <v>0</v>
      </c>
      <c r="I33" s="147">
        <v>274.58230039999995</v>
      </c>
      <c r="J33" s="148">
        <v>274.58230039999995</v>
      </c>
      <c r="K33" s="148">
        <v>0</v>
      </c>
      <c r="L33" s="148">
        <v>0</v>
      </c>
      <c r="M33" s="148">
        <v>0</v>
      </c>
      <c r="N33" s="148">
        <v>0</v>
      </c>
      <c r="O33" s="148">
        <v>0</v>
      </c>
      <c r="P33" s="148">
        <v>0</v>
      </c>
      <c r="Q33" s="148">
        <v>0</v>
      </c>
      <c r="R33" s="148">
        <v>0</v>
      </c>
      <c r="S33" s="148">
        <v>0</v>
      </c>
      <c r="T33" s="148">
        <v>0</v>
      </c>
      <c r="U33" s="148">
        <v>0</v>
      </c>
      <c r="V33" s="148">
        <v>0</v>
      </c>
      <c r="W33" s="148">
        <v>0</v>
      </c>
      <c r="X33" s="148">
        <v>0</v>
      </c>
      <c r="Y33" s="148">
        <v>0</v>
      </c>
      <c r="Z33" s="148">
        <v>0</v>
      </c>
      <c r="AA33" s="148">
        <v>0</v>
      </c>
      <c r="AB33" s="148">
        <v>0</v>
      </c>
      <c r="AC33" s="147">
        <v>7147.8017476002151</v>
      </c>
      <c r="AD33" s="147">
        <v>5167.8147637165775</v>
      </c>
      <c r="AE33" s="148">
        <v>0</v>
      </c>
      <c r="AF33" s="148">
        <v>5167.8147637165775</v>
      </c>
      <c r="AG33" s="147">
        <v>0</v>
      </c>
      <c r="AH33" s="147">
        <v>0</v>
      </c>
      <c r="AI33" s="148">
        <v>0</v>
      </c>
      <c r="AJ33" s="148">
        <v>0</v>
      </c>
      <c r="AK33" s="148">
        <v>0</v>
      </c>
      <c r="AL33" s="147">
        <v>0</v>
      </c>
      <c r="AM33" s="148">
        <v>0</v>
      </c>
      <c r="AN33" s="148">
        <v>0</v>
      </c>
      <c r="AO33" s="148">
        <v>0</v>
      </c>
      <c r="AP33" s="148">
        <v>0</v>
      </c>
      <c r="AQ33" s="148">
        <v>0</v>
      </c>
      <c r="AR33" s="147">
        <v>0</v>
      </c>
      <c r="AS33" s="147">
        <v>0</v>
      </c>
      <c r="AT33" s="148">
        <v>0</v>
      </c>
      <c r="AU33" s="148">
        <v>0</v>
      </c>
      <c r="AV33" s="148">
        <v>0</v>
      </c>
      <c r="AW33" s="148">
        <v>0</v>
      </c>
      <c r="AX33" s="147">
        <v>0</v>
      </c>
      <c r="AY33" s="148">
        <v>0</v>
      </c>
      <c r="AZ33" s="148">
        <v>0</v>
      </c>
      <c r="BA33" s="148">
        <v>0</v>
      </c>
      <c r="BB33" s="147">
        <v>0</v>
      </c>
      <c r="BC33" s="148">
        <v>0</v>
      </c>
      <c r="BD33" s="147">
        <v>0</v>
      </c>
      <c r="BE33" s="148">
        <v>0</v>
      </c>
      <c r="BF33" s="148">
        <v>0</v>
      </c>
      <c r="BG33" s="148">
        <v>0</v>
      </c>
      <c r="BH33" s="148">
        <v>0</v>
      </c>
      <c r="BI33" s="148">
        <v>0</v>
      </c>
      <c r="BJ33" s="147">
        <v>0</v>
      </c>
      <c r="BK33" s="148">
        <v>0</v>
      </c>
      <c r="BL33" s="148">
        <v>0</v>
      </c>
      <c r="BM33" s="148">
        <v>0</v>
      </c>
      <c r="BN33" s="148">
        <v>0</v>
      </c>
      <c r="BO33" s="147">
        <v>0</v>
      </c>
      <c r="BP33" s="147">
        <v>0</v>
      </c>
      <c r="BQ33" s="147">
        <v>0</v>
      </c>
      <c r="BR33" s="148">
        <v>0</v>
      </c>
      <c r="BS33" s="148">
        <v>0</v>
      </c>
      <c r="BT33" s="147">
        <v>0</v>
      </c>
      <c r="BU33" s="148">
        <v>0</v>
      </c>
      <c r="BV33" s="148">
        <v>0</v>
      </c>
      <c r="BW33" s="147">
        <v>0</v>
      </c>
      <c r="BX33" s="148">
        <v>0</v>
      </c>
      <c r="BY33" s="148">
        <v>0</v>
      </c>
      <c r="BZ33" s="148">
        <v>0</v>
      </c>
      <c r="CA33" s="147">
        <v>0</v>
      </c>
      <c r="CB33" s="163">
        <v>0</v>
      </c>
      <c r="CC33" s="158">
        <v>0</v>
      </c>
      <c r="CD33" s="159">
        <v>0</v>
      </c>
      <c r="CE33" s="159">
        <v>0</v>
      </c>
      <c r="CF33" s="159">
        <v>0</v>
      </c>
      <c r="CG33" s="151">
        <v>0</v>
      </c>
      <c r="CH33" s="151">
        <v>0</v>
      </c>
      <c r="CI33" s="151">
        <v>0</v>
      </c>
      <c r="CJ33" s="149"/>
      <c r="CK33" s="151">
        <v>12590.198811716793</v>
      </c>
      <c r="CL33" s="144" t="str">
        <f>IF(ROUND(SUM(CK33),1)&gt;ROUND(SUM(Tabel_A!CK33),1),"Supply &lt; Use",IF(ROUND(SUM(CK33),1)&lt;ROUND(SUM(Tabel_A!CK33),1),"Supply &gt; Use",""))</f>
        <v/>
      </c>
    </row>
    <row r="34" spans="1:90" s="157" customFormat="1" ht="26.25" customHeight="1" x14ac:dyDescent="0.25">
      <c r="A34" s="280" t="s">
        <v>53</v>
      </c>
      <c r="B34" s="207" t="s">
        <v>195</v>
      </c>
      <c r="C34" s="146">
        <v>29785.894500951985</v>
      </c>
      <c r="D34" s="147">
        <v>0</v>
      </c>
      <c r="E34" s="148">
        <v>0</v>
      </c>
      <c r="F34" s="148">
        <v>0</v>
      </c>
      <c r="G34" s="148">
        <v>0</v>
      </c>
      <c r="H34" s="147">
        <v>1053.3496384033892</v>
      </c>
      <c r="I34" s="147">
        <v>7503.3892674669632</v>
      </c>
      <c r="J34" s="148">
        <v>0</v>
      </c>
      <c r="K34" s="148">
        <v>0</v>
      </c>
      <c r="L34" s="148">
        <v>28.115805680814468</v>
      </c>
      <c r="M34" s="148">
        <v>78.329314761593722</v>
      </c>
      <c r="N34" s="148">
        <v>94.643685238406263</v>
      </c>
      <c r="O34" s="148">
        <v>1038.118976</v>
      </c>
      <c r="P34" s="148">
        <v>366.36169160598968</v>
      </c>
      <c r="Q34" s="148">
        <v>38.057281636010366</v>
      </c>
      <c r="R34" s="148">
        <v>59.154866858816419</v>
      </c>
      <c r="S34" s="148">
        <v>5674.3436263196118</v>
      </c>
      <c r="T34" s="148">
        <v>67.328999999999994</v>
      </c>
      <c r="U34" s="148">
        <v>0.35767270987544453</v>
      </c>
      <c r="V34" s="148">
        <v>0.11037465357794651</v>
      </c>
      <c r="W34" s="148">
        <v>0.16913351329398252</v>
      </c>
      <c r="X34" s="148">
        <v>0.29081786063736537</v>
      </c>
      <c r="Y34" s="148">
        <v>0.28145108078425113</v>
      </c>
      <c r="Z34" s="148">
        <v>2.8529405021377061E-2</v>
      </c>
      <c r="AA34" s="148">
        <v>57.584251545720804</v>
      </c>
      <c r="AB34" s="148">
        <v>0.1127885968096327</v>
      </c>
      <c r="AC34" s="147">
        <v>10189.158514826984</v>
      </c>
      <c r="AD34" s="147">
        <v>10542.213144340001</v>
      </c>
      <c r="AE34" s="148">
        <v>0</v>
      </c>
      <c r="AF34" s="148">
        <v>10542.213144340001</v>
      </c>
      <c r="AG34" s="147">
        <v>497.45507591464832</v>
      </c>
      <c r="AH34" s="147">
        <v>0</v>
      </c>
      <c r="AI34" s="148">
        <v>0</v>
      </c>
      <c r="AJ34" s="148">
        <v>0</v>
      </c>
      <c r="AK34" s="148">
        <v>0</v>
      </c>
      <c r="AL34" s="147">
        <v>0</v>
      </c>
      <c r="AM34" s="148">
        <v>0</v>
      </c>
      <c r="AN34" s="148">
        <v>0</v>
      </c>
      <c r="AO34" s="148">
        <v>0</v>
      </c>
      <c r="AP34" s="148">
        <v>0</v>
      </c>
      <c r="AQ34" s="148">
        <v>0</v>
      </c>
      <c r="AR34" s="147">
        <v>0</v>
      </c>
      <c r="AS34" s="147">
        <v>0</v>
      </c>
      <c r="AT34" s="148">
        <v>0</v>
      </c>
      <c r="AU34" s="148">
        <v>0</v>
      </c>
      <c r="AV34" s="148">
        <v>0</v>
      </c>
      <c r="AW34" s="148">
        <v>0</v>
      </c>
      <c r="AX34" s="147">
        <v>0</v>
      </c>
      <c r="AY34" s="148">
        <v>0</v>
      </c>
      <c r="AZ34" s="148">
        <v>0</v>
      </c>
      <c r="BA34" s="148">
        <v>0</v>
      </c>
      <c r="BB34" s="147">
        <v>0</v>
      </c>
      <c r="BC34" s="148">
        <v>0</v>
      </c>
      <c r="BD34" s="147">
        <v>0</v>
      </c>
      <c r="BE34" s="148">
        <v>0</v>
      </c>
      <c r="BF34" s="148">
        <v>0</v>
      </c>
      <c r="BG34" s="148">
        <v>0</v>
      </c>
      <c r="BH34" s="148">
        <v>0</v>
      </c>
      <c r="BI34" s="148">
        <v>0</v>
      </c>
      <c r="BJ34" s="147">
        <v>0</v>
      </c>
      <c r="BK34" s="148">
        <v>0</v>
      </c>
      <c r="BL34" s="148">
        <v>0</v>
      </c>
      <c r="BM34" s="148">
        <v>0</v>
      </c>
      <c r="BN34" s="148">
        <v>0</v>
      </c>
      <c r="BO34" s="147">
        <v>0</v>
      </c>
      <c r="BP34" s="147">
        <v>0</v>
      </c>
      <c r="BQ34" s="147">
        <v>0.32886000000000004</v>
      </c>
      <c r="BR34" s="148">
        <v>0.19383880383659016</v>
      </c>
      <c r="BS34" s="148">
        <v>0.13502119616340991</v>
      </c>
      <c r="BT34" s="147">
        <v>0</v>
      </c>
      <c r="BU34" s="148">
        <v>0</v>
      </c>
      <c r="BV34" s="148">
        <v>0</v>
      </c>
      <c r="BW34" s="147">
        <v>0</v>
      </c>
      <c r="BX34" s="148">
        <v>0</v>
      </c>
      <c r="BY34" s="148">
        <v>0</v>
      </c>
      <c r="BZ34" s="148">
        <v>0</v>
      </c>
      <c r="CA34" s="147">
        <v>0</v>
      </c>
      <c r="CB34" s="147">
        <v>0</v>
      </c>
      <c r="CC34" s="158">
        <v>0</v>
      </c>
      <c r="CD34" s="148">
        <v>0</v>
      </c>
      <c r="CE34" s="148">
        <v>0</v>
      </c>
      <c r="CF34" s="148">
        <v>0</v>
      </c>
      <c r="CG34" s="153">
        <v>0</v>
      </c>
      <c r="CH34" s="153">
        <v>0</v>
      </c>
      <c r="CI34" s="153">
        <v>0</v>
      </c>
      <c r="CJ34" s="149"/>
      <c r="CK34" s="151">
        <v>29785.894500951985</v>
      </c>
      <c r="CL34" s="144" t="str">
        <f>IF(ROUND(SUM(CK34),1)&gt;ROUND(SUM(Tabel_A!CK34),1),"Supply &lt; Use",IF(ROUND(SUM(CK34),1)&lt;ROUND(SUM(Tabel_A!CK34),1),"Supply &gt; Use",""))</f>
        <v/>
      </c>
    </row>
    <row r="35" spans="1:90" s="157" customFormat="1" ht="39.75" customHeight="1" x14ac:dyDescent="0.25">
      <c r="A35" s="280" t="s">
        <v>54</v>
      </c>
      <c r="B35" s="207" t="s">
        <v>196</v>
      </c>
      <c r="C35" s="164"/>
      <c r="D35" s="165"/>
      <c r="E35" s="166"/>
      <c r="F35" s="166"/>
      <c r="G35" s="166"/>
      <c r="H35" s="165"/>
      <c r="I35" s="165"/>
      <c r="J35" s="166"/>
      <c r="K35" s="166"/>
      <c r="L35" s="166"/>
      <c r="M35" s="166"/>
      <c r="N35" s="166"/>
      <c r="O35" s="166"/>
      <c r="P35" s="166"/>
      <c r="Q35" s="166"/>
      <c r="R35" s="166"/>
      <c r="S35" s="166"/>
      <c r="T35" s="166"/>
      <c r="U35" s="166"/>
      <c r="V35" s="166"/>
      <c r="W35" s="166"/>
      <c r="X35" s="166"/>
      <c r="Y35" s="166"/>
      <c r="Z35" s="166"/>
      <c r="AA35" s="166"/>
      <c r="AB35" s="166"/>
      <c r="AC35" s="165"/>
      <c r="AD35" s="165"/>
      <c r="AE35" s="166"/>
      <c r="AF35" s="166"/>
      <c r="AG35" s="165"/>
      <c r="AH35" s="165"/>
      <c r="AI35" s="166"/>
      <c r="AJ35" s="166"/>
      <c r="AK35" s="166"/>
      <c r="AL35" s="165"/>
      <c r="AM35" s="166"/>
      <c r="AN35" s="166"/>
      <c r="AO35" s="166"/>
      <c r="AP35" s="166"/>
      <c r="AQ35" s="166"/>
      <c r="AR35" s="165"/>
      <c r="AS35" s="165"/>
      <c r="AT35" s="166"/>
      <c r="AU35" s="166"/>
      <c r="AV35" s="166"/>
      <c r="AW35" s="166"/>
      <c r="AX35" s="165"/>
      <c r="AY35" s="166"/>
      <c r="AZ35" s="166"/>
      <c r="BA35" s="166"/>
      <c r="BB35" s="165"/>
      <c r="BC35" s="166"/>
      <c r="BD35" s="165"/>
      <c r="BE35" s="166"/>
      <c r="BF35" s="166"/>
      <c r="BG35" s="166"/>
      <c r="BH35" s="166"/>
      <c r="BI35" s="166"/>
      <c r="BJ35" s="165"/>
      <c r="BK35" s="166"/>
      <c r="BL35" s="166"/>
      <c r="BM35" s="166"/>
      <c r="BN35" s="166"/>
      <c r="BO35" s="165"/>
      <c r="BP35" s="165"/>
      <c r="BQ35" s="165"/>
      <c r="BR35" s="166"/>
      <c r="BS35" s="166"/>
      <c r="BT35" s="165"/>
      <c r="BU35" s="166"/>
      <c r="BV35" s="166"/>
      <c r="BW35" s="165"/>
      <c r="BX35" s="166"/>
      <c r="BY35" s="166"/>
      <c r="BZ35" s="166"/>
      <c r="CA35" s="165"/>
      <c r="CB35" s="165"/>
      <c r="CC35" s="165"/>
      <c r="CD35" s="166"/>
      <c r="CE35" s="166"/>
      <c r="CF35" s="166"/>
      <c r="CG35" s="149"/>
      <c r="CH35" s="153">
        <v>0</v>
      </c>
      <c r="CI35" s="149"/>
      <c r="CJ35" s="153">
        <v>2113132.1463623182</v>
      </c>
      <c r="CK35" s="151">
        <v>2113132.1463623182</v>
      </c>
      <c r="CL35" s="144" t="str">
        <f>IF(ROUND(SUM(CK35),1)&gt;ROUND(SUM(Tabel_A!CK35),1),"Supply &lt; Use",IF(ROUND(SUM(CK35),1)&lt;ROUND(SUM(Tabel_A!CK35),1),"Supply &gt; Use",""))</f>
        <v/>
      </c>
    </row>
    <row r="36" spans="1:90" s="157" customFormat="1" ht="26.25" customHeight="1" x14ac:dyDescent="0.25">
      <c r="A36" s="281" t="s">
        <v>55</v>
      </c>
      <c r="B36" s="212" t="s">
        <v>197</v>
      </c>
      <c r="C36" s="167">
        <v>0</v>
      </c>
      <c r="D36" s="165"/>
      <c r="E36" s="166"/>
      <c r="F36" s="166"/>
      <c r="G36" s="166"/>
      <c r="H36" s="165"/>
      <c r="I36" s="165">
        <v>0</v>
      </c>
      <c r="J36" s="166"/>
      <c r="K36" s="166"/>
      <c r="L36" s="166"/>
      <c r="M36" s="166"/>
      <c r="N36" s="166"/>
      <c r="O36" s="166"/>
      <c r="P36" s="166">
        <v>0</v>
      </c>
      <c r="Q36" s="166"/>
      <c r="R36" s="166"/>
      <c r="S36" s="166"/>
      <c r="T36" s="166"/>
      <c r="U36" s="166"/>
      <c r="V36" s="166"/>
      <c r="W36" s="166"/>
      <c r="X36" s="166"/>
      <c r="Y36" s="166"/>
      <c r="Z36" s="166"/>
      <c r="AA36" s="166"/>
      <c r="AB36" s="166"/>
      <c r="AC36" s="168">
        <v>0</v>
      </c>
      <c r="AD36" s="165"/>
      <c r="AE36" s="166"/>
      <c r="AF36" s="166"/>
      <c r="AG36" s="165"/>
      <c r="AH36" s="165"/>
      <c r="AI36" s="166"/>
      <c r="AJ36" s="166"/>
      <c r="AK36" s="166"/>
      <c r="AL36" s="165"/>
      <c r="AM36" s="166"/>
      <c r="AN36" s="166"/>
      <c r="AO36" s="166"/>
      <c r="AP36" s="166"/>
      <c r="AQ36" s="166"/>
      <c r="AR36" s="165"/>
      <c r="AS36" s="165"/>
      <c r="AT36" s="166"/>
      <c r="AU36" s="166"/>
      <c r="AV36" s="166"/>
      <c r="AW36" s="166"/>
      <c r="AX36" s="165"/>
      <c r="AY36" s="166"/>
      <c r="AZ36" s="166"/>
      <c r="BA36" s="166"/>
      <c r="BB36" s="165"/>
      <c r="BC36" s="166"/>
      <c r="BD36" s="165"/>
      <c r="BE36" s="166"/>
      <c r="BF36" s="166"/>
      <c r="BG36" s="166"/>
      <c r="BH36" s="166"/>
      <c r="BI36" s="166"/>
      <c r="BJ36" s="165"/>
      <c r="BK36" s="166"/>
      <c r="BL36" s="166"/>
      <c r="BM36" s="166"/>
      <c r="BN36" s="166"/>
      <c r="BO36" s="165"/>
      <c r="BP36" s="165"/>
      <c r="BQ36" s="165"/>
      <c r="BR36" s="166"/>
      <c r="BS36" s="166"/>
      <c r="BT36" s="165"/>
      <c r="BU36" s="166"/>
      <c r="BV36" s="166"/>
      <c r="BW36" s="165"/>
      <c r="BX36" s="166"/>
      <c r="BY36" s="166"/>
      <c r="BZ36" s="166"/>
      <c r="CA36" s="165"/>
      <c r="CB36" s="165"/>
      <c r="CC36" s="165"/>
      <c r="CD36" s="166"/>
      <c r="CE36" s="166"/>
      <c r="CF36" s="166"/>
      <c r="CG36" s="169">
        <v>247972.84170809947</v>
      </c>
      <c r="CH36" s="170">
        <v>0</v>
      </c>
      <c r="CI36" s="149"/>
      <c r="CJ36" s="149"/>
      <c r="CK36" s="171">
        <v>247972.84170809947</v>
      </c>
      <c r="CL36" s="144" t="str">
        <f>IF(ROUND(SUM(CK36),1)&gt;ROUND(SUM(Tabel_A!CK36),1),"Supply &lt; Use",IF(ROUND(SUM(CK36),1)&lt;ROUND(SUM(Tabel_A!CK36),1),"Supply &gt; Use",""))</f>
        <v/>
      </c>
    </row>
    <row r="37" spans="1:90" s="157" customFormat="1" ht="26.25" customHeight="1" thickBot="1" x14ac:dyDescent="0.3">
      <c r="A37" s="282" t="s">
        <v>0</v>
      </c>
      <c r="B37" s="213" t="s">
        <v>198</v>
      </c>
      <c r="C37" s="172">
        <v>0</v>
      </c>
      <c r="D37" s="173">
        <v>0</v>
      </c>
      <c r="E37" s="173">
        <v>0</v>
      </c>
      <c r="F37" s="173">
        <v>0</v>
      </c>
      <c r="G37" s="173">
        <v>0</v>
      </c>
      <c r="H37" s="173">
        <v>0</v>
      </c>
      <c r="I37" s="173">
        <v>0</v>
      </c>
      <c r="J37" s="173">
        <v>0</v>
      </c>
      <c r="K37" s="173">
        <v>0</v>
      </c>
      <c r="L37" s="173">
        <v>0</v>
      </c>
      <c r="M37" s="173">
        <v>0</v>
      </c>
      <c r="N37" s="173">
        <v>0</v>
      </c>
      <c r="O37" s="173">
        <v>0</v>
      </c>
      <c r="P37" s="173">
        <v>0</v>
      </c>
      <c r="Q37" s="173">
        <v>0</v>
      </c>
      <c r="R37" s="173">
        <v>0</v>
      </c>
      <c r="S37" s="173">
        <v>0</v>
      </c>
      <c r="T37" s="173">
        <v>0</v>
      </c>
      <c r="U37" s="173">
        <v>0</v>
      </c>
      <c r="V37" s="173">
        <v>0</v>
      </c>
      <c r="W37" s="173">
        <v>0</v>
      </c>
      <c r="X37" s="173">
        <v>0</v>
      </c>
      <c r="Y37" s="173">
        <v>0</v>
      </c>
      <c r="Z37" s="173">
        <v>0</v>
      </c>
      <c r="AA37" s="173">
        <v>0</v>
      </c>
      <c r="AB37" s="173">
        <v>0</v>
      </c>
      <c r="AC37" s="173">
        <v>0</v>
      </c>
      <c r="AD37" s="173">
        <v>0</v>
      </c>
      <c r="AE37" s="173">
        <v>0</v>
      </c>
      <c r="AF37" s="173">
        <v>0</v>
      </c>
      <c r="AG37" s="173">
        <v>0</v>
      </c>
      <c r="AH37" s="173">
        <v>0</v>
      </c>
      <c r="AI37" s="173">
        <v>0</v>
      </c>
      <c r="AJ37" s="173">
        <v>0</v>
      </c>
      <c r="AK37" s="173">
        <v>0</v>
      </c>
      <c r="AL37" s="173">
        <v>0</v>
      </c>
      <c r="AM37" s="173">
        <v>0</v>
      </c>
      <c r="AN37" s="173">
        <v>0</v>
      </c>
      <c r="AO37" s="173">
        <v>0</v>
      </c>
      <c r="AP37" s="173">
        <v>0</v>
      </c>
      <c r="AQ37" s="173">
        <v>0</v>
      </c>
      <c r="AR37" s="173">
        <v>0</v>
      </c>
      <c r="AS37" s="173">
        <v>0</v>
      </c>
      <c r="AT37" s="173">
        <v>0</v>
      </c>
      <c r="AU37" s="173">
        <v>0</v>
      </c>
      <c r="AV37" s="173">
        <v>0</v>
      </c>
      <c r="AW37" s="173">
        <v>0</v>
      </c>
      <c r="AX37" s="173">
        <v>0</v>
      </c>
      <c r="AY37" s="173">
        <v>0</v>
      </c>
      <c r="AZ37" s="173">
        <v>0</v>
      </c>
      <c r="BA37" s="173">
        <v>0</v>
      </c>
      <c r="BB37" s="173">
        <v>0</v>
      </c>
      <c r="BC37" s="173">
        <v>0</v>
      </c>
      <c r="BD37" s="173">
        <v>0</v>
      </c>
      <c r="BE37" s="173">
        <v>0</v>
      </c>
      <c r="BF37" s="173">
        <v>0</v>
      </c>
      <c r="BG37" s="173">
        <v>0</v>
      </c>
      <c r="BH37" s="173">
        <v>0</v>
      </c>
      <c r="BI37" s="173">
        <v>0</v>
      </c>
      <c r="BJ37" s="173">
        <v>0</v>
      </c>
      <c r="BK37" s="173">
        <v>0</v>
      </c>
      <c r="BL37" s="173">
        <v>0</v>
      </c>
      <c r="BM37" s="173">
        <v>0</v>
      </c>
      <c r="BN37" s="173">
        <v>0</v>
      </c>
      <c r="BO37" s="173">
        <v>0</v>
      </c>
      <c r="BP37" s="173">
        <v>0</v>
      </c>
      <c r="BQ37" s="173">
        <v>0</v>
      </c>
      <c r="BR37" s="173">
        <v>0</v>
      </c>
      <c r="BS37" s="173">
        <v>0</v>
      </c>
      <c r="BT37" s="173">
        <v>0</v>
      </c>
      <c r="BU37" s="173">
        <v>0</v>
      </c>
      <c r="BV37" s="173">
        <v>0</v>
      </c>
      <c r="BW37" s="173">
        <v>0</v>
      </c>
      <c r="BX37" s="173">
        <v>0</v>
      </c>
      <c r="BY37" s="173">
        <v>0</v>
      </c>
      <c r="BZ37" s="173">
        <v>0</v>
      </c>
      <c r="CA37" s="173">
        <v>0</v>
      </c>
      <c r="CB37" s="173">
        <v>0</v>
      </c>
      <c r="CC37" s="174">
        <v>0</v>
      </c>
      <c r="CD37" s="175">
        <v>0</v>
      </c>
      <c r="CE37" s="175">
        <v>0</v>
      </c>
      <c r="CF37" s="175">
        <v>0</v>
      </c>
      <c r="CG37" s="176">
        <v>0</v>
      </c>
      <c r="CH37" s="176">
        <v>0</v>
      </c>
      <c r="CI37" s="173">
        <v>0</v>
      </c>
      <c r="CJ37" s="172">
        <v>0</v>
      </c>
      <c r="CK37" s="174">
        <v>0</v>
      </c>
      <c r="CL37" s="144"/>
    </row>
    <row r="38" spans="1:90" s="157" customFormat="1" ht="26.25" customHeight="1" thickTop="1" x14ac:dyDescent="0.25">
      <c r="A38" s="286" t="s">
        <v>56</v>
      </c>
      <c r="B38" s="224" t="s">
        <v>199</v>
      </c>
      <c r="C38" s="177">
        <v>3804316.3266523108</v>
      </c>
      <c r="D38" s="177">
        <v>76798.958020129125</v>
      </c>
      <c r="E38" s="177">
        <v>36742.603290442697</v>
      </c>
      <c r="F38" s="177">
        <v>37496.711872591019</v>
      </c>
      <c r="G38" s="177">
        <v>2559.642857095409</v>
      </c>
      <c r="H38" s="177">
        <v>9852.5553314179197</v>
      </c>
      <c r="I38" s="177">
        <v>2367234.617506695</v>
      </c>
      <c r="J38" s="177">
        <v>57968.549213190476</v>
      </c>
      <c r="K38" s="177">
        <v>9069.3279943441466</v>
      </c>
      <c r="L38" s="177">
        <v>3313.1248823037854</v>
      </c>
      <c r="M38" s="177">
        <v>18110.741097791924</v>
      </c>
      <c r="N38" s="177">
        <v>10880.527302127415</v>
      </c>
      <c r="O38" s="177">
        <v>1578932.7372828783</v>
      </c>
      <c r="P38" s="177">
        <v>421127.77740930318</v>
      </c>
      <c r="Q38" s="177">
        <v>7155.169557783187</v>
      </c>
      <c r="R38" s="177">
        <v>4706.1265674574597</v>
      </c>
      <c r="S38" s="177">
        <v>68022.46580193218</v>
      </c>
      <c r="T38" s="177">
        <v>158764.06298262416</v>
      </c>
      <c r="U38" s="177">
        <v>6464.180961780954</v>
      </c>
      <c r="V38" s="177">
        <v>1747.6116911515821</v>
      </c>
      <c r="W38" s="177">
        <v>2756.4081023124245</v>
      </c>
      <c r="X38" s="177">
        <v>4754.1377195774494</v>
      </c>
      <c r="Y38" s="177">
        <v>4005.5022249855583</v>
      </c>
      <c r="Z38" s="177">
        <v>850.59953052142055</v>
      </c>
      <c r="AA38" s="177">
        <v>6030.7142437441298</v>
      </c>
      <c r="AB38" s="177">
        <v>2574.8529408867275</v>
      </c>
      <c r="AC38" s="177">
        <v>834151.00569565163</v>
      </c>
      <c r="AD38" s="177">
        <v>27949.364719917357</v>
      </c>
      <c r="AE38" s="177">
        <v>1613.8477182437387</v>
      </c>
      <c r="AF38" s="177">
        <v>26335.517001673619</v>
      </c>
      <c r="AG38" s="177">
        <v>57796.72065392341</v>
      </c>
      <c r="AH38" s="177">
        <v>65762.753534118892</v>
      </c>
      <c r="AI38" s="177">
        <v>9160.4086393926809</v>
      </c>
      <c r="AJ38" s="177">
        <v>31311.490580818809</v>
      </c>
      <c r="AK38" s="177">
        <v>25290.854313907399</v>
      </c>
      <c r="AL38" s="177">
        <v>207184.79727412827</v>
      </c>
      <c r="AM38" s="177">
        <v>78760.320278491461</v>
      </c>
      <c r="AN38" s="177">
        <v>45129.698148019488</v>
      </c>
      <c r="AO38" s="177">
        <v>51381.038218338595</v>
      </c>
      <c r="AP38" s="177">
        <v>28530.348513538938</v>
      </c>
      <c r="AQ38" s="177">
        <v>3383.3921157397431</v>
      </c>
      <c r="AR38" s="177">
        <v>15178.308831746408</v>
      </c>
      <c r="AS38" s="177">
        <v>8555.1047695205416</v>
      </c>
      <c r="AT38" s="177">
        <v>2780.4587185110577</v>
      </c>
      <c r="AU38" s="177">
        <v>1393.1460800252073</v>
      </c>
      <c r="AV38" s="177">
        <v>1590.2306750148691</v>
      </c>
      <c r="AW38" s="177">
        <v>2791.2692959694077</v>
      </c>
      <c r="AX38" s="177">
        <v>6694.3788378010222</v>
      </c>
      <c r="AY38" s="177">
        <v>3094.2815944298341</v>
      </c>
      <c r="AZ38" s="177">
        <v>1331.7538752139026</v>
      </c>
      <c r="BA38" s="177">
        <v>2268.3433681572865</v>
      </c>
      <c r="BB38" s="177">
        <v>2967.5604808426397</v>
      </c>
      <c r="BC38" s="177">
        <v>0</v>
      </c>
      <c r="BD38" s="177">
        <v>23490.995149739334</v>
      </c>
      <c r="BE38" s="177">
        <v>15779.859008537374</v>
      </c>
      <c r="BF38" s="177">
        <v>3559.9563766943897</v>
      </c>
      <c r="BG38" s="177">
        <v>2311.8742572339697</v>
      </c>
      <c r="BH38" s="177">
        <v>907.98097156905044</v>
      </c>
      <c r="BI38" s="177">
        <v>931.32453570455039</v>
      </c>
      <c r="BJ38" s="177">
        <v>17564.380918900191</v>
      </c>
      <c r="BK38" s="177">
        <v>5806.4985487950507</v>
      </c>
      <c r="BL38" s="177">
        <v>5296.4633182332855</v>
      </c>
      <c r="BM38" s="177">
        <v>814.4634319279171</v>
      </c>
      <c r="BN38" s="177">
        <v>5646.9556199439412</v>
      </c>
      <c r="BO38" s="177">
        <v>32060.59950626202</v>
      </c>
      <c r="BP38" s="177">
        <v>14871.226235153254</v>
      </c>
      <c r="BQ38" s="177">
        <v>20427.802545983533</v>
      </c>
      <c r="BR38" s="177">
        <v>13442.470869825109</v>
      </c>
      <c r="BS38" s="177">
        <v>6985.3316761584192</v>
      </c>
      <c r="BT38" s="177">
        <v>6333.863369411155</v>
      </c>
      <c r="BU38" s="177">
        <v>3244.2466128711462</v>
      </c>
      <c r="BV38" s="177">
        <v>3089.6167565400078</v>
      </c>
      <c r="BW38" s="177">
        <v>8451.3651662713619</v>
      </c>
      <c r="BX38" s="177">
        <v>1893.5695376038857</v>
      </c>
      <c r="BY38" s="177">
        <v>1751.727742089505</v>
      </c>
      <c r="BZ38" s="177">
        <v>4806.0678865779701</v>
      </c>
      <c r="CA38" s="177">
        <v>989.96810469745014</v>
      </c>
      <c r="CB38" s="177">
        <v>0</v>
      </c>
      <c r="CC38" s="177">
        <v>496355.58994978841</v>
      </c>
      <c r="CD38" s="177">
        <v>254228.29195028989</v>
      </c>
      <c r="CE38" s="177">
        <v>123204.83462179247</v>
      </c>
      <c r="CF38" s="177">
        <v>118922.46337770605</v>
      </c>
      <c r="CG38" s="177">
        <v>180518.78787828941</v>
      </c>
      <c r="CH38" s="177">
        <v>-5406.0638494630948</v>
      </c>
      <c r="CI38" s="177">
        <v>1555258.4217980001</v>
      </c>
      <c r="CJ38" s="177">
        <v>2113132.1463623182</v>
      </c>
      <c r="CK38" s="177">
        <v>8144175.2087912429</v>
      </c>
      <c r="CL38" s="144" t="str">
        <f>IF(ROUND(SUM(CK38),1)&gt;ROUND(SUM(Tabel_A!CK38),1),"Supply &lt; Use",IF(ROUND(SUM(CK38),1)&lt;ROUND(SUM(Tabel_A!CK38),1),"Supply &gt; Use",""))</f>
        <v/>
      </c>
    </row>
    <row r="39" spans="1:90" s="143" customFormat="1" ht="18" customHeight="1" x14ac:dyDescent="0.25">
      <c r="A39" s="271"/>
      <c r="B39" s="178"/>
      <c r="C39" s="179" t="str">
        <f>IF(ROUND(SUM(C38),1)&gt;ROUND(SUM(Tabel_A!C38),1),"Supply &lt; Use",IF(ROUND(SUM(C38),1)&lt;ROUND(SUM(Tabel_A!C38),1),"Supply &gt; Use",""))</f>
        <v/>
      </c>
      <c r="D39" s="179" t="str">
        <f>IF(ROUND(SUM(D38),1)&gt;ROUND(SUM(Tabel_A!D38),1),"Supply &lt; Use",IF(ROUND(SUM(D38),1)&lt;ROUND(SUM(Tabel_A!D38),1),"Supply &gt; Use",""))</f>
        <v/>
      </c>
      <c r="E39" s="179" t="str">
        <f>IF(ROUND(SUM(E38),1)&gt;ROUND(SUM(Tabel_A!E38),1),"Supply &lt; Use",IF(ROUND(SUM(E38),1)&lt;ROUND(SUM(Tabel_A!E38),1),"Supply &gt; Use",""))</f>
        <v/>
      </c>
      <c r="F39" s="179" t="str">
        <f>IF(ROUND(SUM(F38),1)&gt;ROUND(SUM(Tabel_A!F38),1),"Supply &lt; Use",IF(ROUND(SUM(F38),1)&lt;ROUND(SUM(Tabel_A!F38),1),"Supply &gt; Use",""))</f>
        <v/>
      </c>
      <c r="G39" s="179" t="str">
        <f>IF(ROUND(SUM(G38),1)&gt;ROUND(SUM(Tabel_A!G38),1),"Supply &lt; Use",IF(ROUND(SUM(G38),1)&lt;ROUND(SUM(Tabel_A!G38),1),"Supply &gt; Use",""))</f>
        <v/>
      </c>
      <c r="H39" s="179" t="str">
        <f>IF(ROUND(SUM(H38),1)&gt;ROUND(SUM(Tabel_A!H38),1),"Supply &lt; Use",IF(ROUND(SUM(H38),1)&lt;ROUND(SUM(Tabel_A!H38),1),"Supply &gt; Use",""))</f>
        <v/>
      </c>
      <c r="I39" s="179" t="str">
        <f>IF(ROUND(SUM(I38),1)&gt;ROUND(SUM(Tabel_A!I38),1),"Supply &lt; Use",IF(ROUND(SUM(I38),1)&lt;ROUND(SUM(Tabel_A!I38),1),"Supply &gt; Use",""))</f>
        <v/>
      </c>
      <c r="J39" s="179" t="str">
        <f>IF(ROUND(SUM(J38),1)&gt;ROUND(SUM(Tabel_A!J38),1),"Supply &lt; Use",IF(ROUND(SUM(J38),1)&lt;ROUND(SUM(Tabel_A!J38),1),"Supply &gt; Use",""))</f>
        <v/>
      </c>
      <c r="K39" s="179" t="str">
        <f>IF(ROUND(SUM(K38),1)&gt;ROUND(SUM(Tabel_A!K38),1),"Supply &lt; Use",IF(ROUND(SUM(K38),1)&lt;ROUND(SUM(Tabel_A!K38),1),"Supply &gt; Use",""))</f>
        <v/>
      </c>
      <c r="L39" s="179" t="str">
        <f>IF(ROUND(SUM(L38),1)&gt;ROUND(SUM(Tabel_A!L38),1),"Supply &lt; Use",IF(ROUND(SUM(L38),1)&lt;ROUND(SUM(Tabel_A!L38),1),"Supply &gt; Use",""))</f>
        <v/>
      </c>
      <c r="M39" s="179" t="str">
        <f>IF(ROUND(SUM(M38),1)&gt;ROUND(SUM(Tabel_A!M38),1),"Supply &lt; Use",IF(ROUND(SUM(M38),1)&lt;ROUND(SUM(Tabel_A!M38),1),"Supply &gt; Use",""))</f>
        <v/>
      </c>
      <c r="N39" s="179" t="str">
        <f>IF(ROUND(SUM(N38),1)&gt;ROUND(SUM(Tabel_A!N38),1),"Supply &lt; Use",IF(ROUND(SUM(N38),1)&lt;ROUND(SUM(Tabel_A!N38),1),"Supply &gt; Use",""))</f>
        <v/>
      </c>
      <c r="O39" s="179" t="str">
        <f>IF(ROUND(SUM(O38),1)&gt;ROUND(SUM(Tabel_A!O38),1),"Supply &lt; Use",IF(ROUND(SUM(O38),1)&lt;ROUND(SUM(Tabel_A!O38),1),"Supply &gt; Use",""))</f>
        <v/>
      </c>
      <c r="P39" s="179" t="str">
        <f>IF(ROUND(SUM(P38),1)&gt;ROUND(SUM(Tabel_A!P38),1),"Supply &lt; Use",IF(ROUND(SUM(P38),1)&lt;ROUND(SUM(Tabel_A!P38),1),"Supply &gt; Use",""))</f>
        <v/>
      </c>
      <c r="Q39" s="179" t="str">
        <f>IF(ROUND(SUM(Q38),1)&gt;ROUND(SUM(Tabel_A!Q38),1),"Supply &lt; Use",IF(ROUND(SUM(Q38),1)&lt;ROUND(SUM(Tabel_A!Q38),1),"Supply &gt; Use",""))</f>
        <v/>
      </c>
      <c r="R39" s="179" t="str">
        <f>IF(ROUND(SUM(R38),1)&gt;ROUND(SUM(Tabel_A!R38),1),"Supply &lt; Use",IF(ROUND(SUM(R38),1)&lt;ROUND(SUM(Tabel_A!R38),1),"Supply &gt; Use",""))</f>
        <v/>
      </c>
      <c r="S39" s="179" t="str">
        <f>IF(ROUND(SUM(S38),1)&gt;ROUND(SUM(Tabel_A!S38),1),"Supply &lt; Use",IF(ROUND(SUM(S38),1)&lt;ROUND(SUM(Tabel_A!S38),1),"Supply &gt; Use",""))</f>
        <v/>
      </c>
      <c r="T39" s="179" t="str">
        <f>IF(ROUND(SUM(T38),1)&gt;ROUND(SUM(Tabel_A!T38),1),"Supply &lt; Use",IF(ROUND(SUM(T38),1)&lt;ROUND(SUM(Tabel_A!T38),1),"Supply &gt; Use",""))</f>
        <v/>
      </c>
      <c r="U39" s="179" t="str">
        <f>IF(ROUND(SUM(U38),1)&gt;ROUND(SUM(Tabel_A!U38),1),"Supply &lt; Use",IF(ROUND(SUM(U38),1)&lt;ROUND(SUM(Tabel_A!U38),1),"Supply &gt; Use",""))</f>
        <v/>
      </c>
      <c r="V39" s="179" t="str">
        <f>IF(ROUND(SUM(V38),1)&gt;ROUND(SUM(Tabel_A!V38),1),"Supply &lt; Use",IF(ROUND(SUM(V38),1)&lt;ROUND(SUM(Tabel_A!V38),1),"Supply &gt; Use",""))</f>
        <v/>
      </c>
      <c r="W39" s="179" t="str">
        <f>IF(ROUND(SUM(W38),1)&gt;ROUND(SUM(Tabel_A!W38),1),"Supply &lt; Use",IF(ROUND(SUM(W38),1)&lt;ROUND(SUM(Tabel_A!W38),1),"Supply &gt; Use",""))</f>
        <v/>
      </c>
      <c r="X39" s="179" t="str">
        <f>IF(ROUND(SUM(X38),1)&gt;ROUND(SUM(Tabel_A!X38),1),"Supply &lt; Use",IF(ROUND(SUM(X38),1)&lt;ROUND(SUM(Tabel_A!X38),1),"Supply &gt; Use",""))</f>
        <v/>
      </c>
      <c r="Y39" s="179" t="str">
        <f>IF(ROUND(SUM(Y38),1)&gt;ROUND(SUM(Tabel_A!Y38),1),"Supply &lt; Use",IF(ROUND(SUM(Y38),1)&lt;ROUND(SUM(Tabel_A!Y38),1),"Supply &gt; Use",""))</f>
        <v/>
      </c>
      <c r="Z39" s="179" t="str">
        <f>IF(ROUND(SUM(Z38),1)&gt;ROUND(SUM(Tabel_A!Z38),1),"Supply &lt; Use",IF(ROUND(SUM(Z38),1)&lt;ROUND(SUM(Tabel_A!Z38),1),"Supply &gt; Use",""))</f>
        <v/>
      </c>
      <c r="AA39" s="179" t="str">
        <f>IF(ROUND(SUM(AA38),1)&gt;ROUND(SUM(Tabel_A!AA38),1),"Supply &lt; Use",IF(ROUND(SUM(AA38),1)&lt;ROUND(SUM(Tabel_A!AA38),1),"Supply &gt; Use",""))</f>
        <v/>
      </c>
      <c r="AB39" s="179" t="str">
        <f>IF(ROUND(SUM(AB38),1)&gt;ROUND(SUM(Tabel_A!AB38),1),"Supply &lt; Use",IF(ROUND(SUM(AB38),1)&lt;ROUND(SUM(Tabel_A!AB38),1),"Supply &gt; Use",""))</f>
        <v/>
      </c>
      <c r="AC39" s="179" t="str">
        <f>IF(ROUND(SUM(AC38),1)&gt;ROUND(SUM(Tabel_A!AC38),1),"Supply &lt; Use",IF(ROUND(SUM(AC38),1)&lt;ROUND(SUM(Tabel_A!AC38),1),"Supply &gt; Use",""))</f>
        <v/>
      </c>
      <c r="AD39" s="179" t="str">
        <f>IF(ROUND(SUM(AD38),1)&gt;ROUND(SUM(Tabel_A!AD38),1),"Supply &lt; Use",IF(ROUND(SUM(AD38),1)&lt;ROUND(SUM(Tabel_A!AD38),1),"Supply &gt; Use",""))</f>
        <v/>
      </c>
      <c r="AE39" s="179" t="str">
        <f>IF(ROUND(SUM(AE38),1)&gt;ROUND(SUM(Tabel_A!AE38),1),"Supply &lt; Use",IF(ROUND(SUM(AE38),1)&lt;ROUND(SUM(Tabel_A!AE38),1),"Supply &gt; Use",""))</f>
        <v/>
      </c>
      <c r="AF39" s="179" t="str">
        <f>IF(ROUND(SUM(AF38),1)&gt;ROUND(SUM(Tabel_A!AF38),1),"Supply &lt; Use",IF(ROUND(SUM(AF38),1)&lt;ROUND(SUM(Tabel_A!AF38),1),"Supply &gt; Use",""))</f>
        <v/>
      </c>
      <c r="AG39" s="179" t="str">
        <f>IF(ROUND(SUM(AG38),1)&gt;ROUND(SUM(Tabel_A!AG38),1),"Supply &lt; Use",IF(ROUND(SUM(AG38),1)&lt;ROUND(SUM(Tabel_A!AG38),1),"Supply &gt; Use",""))</f>
        <v/>
      </c>
      <c r="AH39" s="179" t="str">
        <f>IF(ROUND(SUM(AH38),1)&gt;ROUND(SUM(Tabel_A!AH38),1),"Supply &lt; Use",IF(ROUND(SUM(AH38),1)&lt;ROUND(SUM(Tabel_A!AH38),1),"Supply &gt; Use",""))</f>
        <v/>
      </c>
      <c r="AI39" s="179" t="str">
        <f>IF(ROUND(SUM(AI38),1)&gt;ROUND(SUM(Tabel_A!AI38),1),"Supply &lt; Use",IF(ROUND(SUM(AI38),1)&lt;ROUND(SUM(Tabel_A!AI38),1),"Supply &gt; Use",""))</f>
        <v/>
      </c>
      <c r="AJ39" s="179" t="str">
        <f>IF(ROUND(SUM(AJ38),1)&gt;ROUND(SUM(Tabel_A!AJ38),1),"Supply &lt; Use",IF(ROUND(SUM(AJ38),1)&lt;ROUND(SUM(Tabel_A!AJ38),1),"Supply &gt; Use",""))</f>
        <v/>
      </c>
      <c r="AK39" s="179" t="str">
        <f>IF(ROUND(SUM(AK38),1)&gt;ROUND(SUM(Tabel_A!AK38),1),"Supply &lt; Use",IF(ROUND(SUM(AK38),1)&lt;ROUND(SUM(Tabel_A!AK38),1),"Supply &gt; Use",""))</f>
        <v/>
      </c>
      <c r="AL39" s="179" t="str">
        <f>IF(ROUND(SUM(AL38),1)&gt;ROUND(SUM(Tabel_A!AL38),1),"Supply &lt; Use",IF(ROUND(SUM(AL38),1)&lt;ROUND(SUM(Tabel_A!AL38),1),"Supply &gt; Use",""))</f>
        <v/>
      </c>
      <c r="AM39" s="179" t="str">
        <f>IF(ROUND(SUM(AM38),1)&gt;ROUND(SUM(Tabel_A!AM38),1),"Supply &lt; Use",IF(ROUND(SUM(AM38),1)&lt;ROUND(SUM(Tabel_A!AM38),1),"Supply &gt; Use",""))</f>
        <v/>
      </c>
      <c r="AN39" s="179" t="str">
        <f>IF(ROUND(SUM(AN38),1)&gt;ROUND(SUM(Tabel_A!AN38),1),"Supply &lt; Use",IF(ROUND(SUM(AN38),1)&lt;ROUND(SUM(Tabel_A!AN38),1),"Supply &gt; Use",""))</f>
        <v/>
      </c>
      <c r="AO39" s="179" t="str">
        <f>IF(ROUND(SUM(AO38),1)&gt;ROUND(SUM(Tabel_A!AO38),1),"Supply &lt; Use",IF(ROUND(SUM(AO38),1)&lt;ROUND(SUM(Tabel_A!AO38),1),"Supply &gt; Use",""))</f>
        <v/>
      </c>
      <c r="AP39" s="179" t="str">
        <f>IF(ROUND(SUM(AP38),1)&gt;ROUND(SUM(Tabel_A!AP38),1),"Supply &lt; Use",IF(ROUND(SUM(AP38),1)&lt;ROUND(SUM(Tabel_A!AP38),1),"Supply &gt; Use",""))</f>
        <v/>
      </c>
      <c r="AQ39" s="179" t="str">
        <f>IF(ROUND(SUM(AQ38),1)&gt;ROUND(SUM(Tabel_A!AQ38),1),"Supply &lt; Use",IF(ROUND(SUM(AQ38),1)&lt;ROUND(SUM(Tabel_A!AQ38),1),"Supply &gt; Use",""))</f>
        <v/>
      </c>
      <c r="AR39" s="179" t="str">
        <f>IF(ROUND(SUM(AR38),1)&gt;ROUND(SUM(Tabel_A!AR38),1),"Supply &lt; Use",IF(ROUND(SUM(AR38),1)&lt;ROUND(SUM(Tabel_A!AR38),1),"Supply &gt; Use",""))</f>
        <v/>
      </c>
      <c r="AS39" s="179" t="str">
        <f>IF(ROUND(SUM(AS38),1)&gt;ROUND(SUM(Tabel_A!AS38),1),"Supply &lt; Use",IF(ROUND(SUM(AS38),1)&lt;ROUND(SUM(Tabel_A!AS38),1),"Supply &gt; Use",""))</f>
        <v/>
      </c>
      <c r="AT39" s="179" t="str">
        <f>IF(ROUND(SUM(AT38),1)&gt;ROUND(SUM(Tabel_A!AT38),1),"Supply &lt; Use",IF(ROUND(SUM(AT38),1)&lt;ROUND(SUM(Tabel_A!AT38),1),"Supply &gt; Use",""))</f>
        <v/>
      </c>
      <c r="AU39" s="179" t="str">
        <f>IF(ROUND(SUM(AU38),1)&gt;ROUND(SUM(Tabel_A!AU38),1),"Supply &lt; Use",IF(ROUND(SUM(AU38),1)&lt;ROUND(SUM(Tabel_A!AU38),1),"Supply &gt; Use",""))</f>
        <v/>
      </c>
      <c r="AV39" s="179" t="str">
        <f>IF(ROUND(SUM(AV38),1)&gt;ROUND(SUM(Tabel_A!AV38),1),"Supply &lt; Use",IF(ROUND(SUM(AV38),1)&lt;ROUND(SUM(Tabel_A!AV38),1),"Supply &gt; Use",""))</f>
        <v/>
      </c>
      <c r="AW39" s="179" t="str">
        <f>IF(ROUND(SUM(AW38),1)&gt;ROUND(SUM(Tabel_A!AW38),1),"Supply &lt; Use",IF(ROUND(SUM(AW38),1)&lt;ROUND(SUM(Tabel_A!AW38),1),"Supply &gt; Use",""))</f>
        <v/>
      </c>
      <c r="AX39" s="179" t="str">
        <f>IF(ROUND(SUM(AX38),1)&gt;ROUND(SUM(Tabel_A!AX38),1),"Supply &lt; Use",IF(ROUND(SUM(AX38),1)&lt;ROUND(SUM(Tabel_A!AX38),1),"Supply &gt; Use",""))</f>
        <v/>
      </c>
      <c r="AY39" s="179" t="str">
        <f>IF(ROUND(SUM(AY38),1)&gt;ROUND(SUM(Tabel_A!AY38),1),"Supply &lt; Use",IF(ROUND(SUM(AY38),1)&lt;ROUND(SUM(Tabel_A!AY38),1),"Supply &gt; Use",""))</f>
        <v/>
      </c>
      <c r="AZ39" s="179" t="str">
        <f>IF(ROUND(SUM(AZ38),1)&gt;ROUND(SUM(Tabel_A!AZ38),1),"Supply &lt; Use",IF(ROUND(SUM(AZ38),1)&lt;ROUND(SUM(Tabel_A!AZ38),1),"Supply &gt; Use",""))</f>
        <v/>
      </c>
      <c r="BA39" s="179" t="str">
        <f>IF(ROUND(SUM(BA38),1)&gt;ROUND(SUM(Tabel_A!BA38),1),"Supply &lt; Use",IF(ROUND(SUM(BA38),1)&lt;ROUND(SUM(Tabel_A!BA38),1),"Supply &gt; Use",""))</f>
        <v/>
      </c>
      <c r="BB39" s="179" t="str">
        <f>IF(ROUND(SUM(BB38),1)&gt;ROUND(SUM(Tabel_A!BB38),1),"Supply &lt; Use",IF(ROUND(SUM(BB38),1)&lt;ROUND(SUM(Tabel_A!BB38),1),"Supply &gt; Use",""))</f>
        <v/>
      </c>
      <c r="BC39" s="179" t="str">
        <f>IF(ROUND(SUM(BC38),1)&gt;ROUND(SUM(Tabel_A!BC38),1),"Supply &lt; Use",IF(ROUND(SUM(BC38),1)&lt;ROUND(SUM(Tabel_A!BC38),1),"Supply &gt; Use",""))</f>
        <v/>
      </c>
      <c r="BD39" s="179" t="str">
        <f>IF(ROUND(SUM(BD38),1)&gt;ROUND(SUM(Tabel_A!BD38),1),"Supply &lt; Use",IF(ROUND(SUM(BD38),1)&lt;ROUND(SUM(Tabel_A!BD38),1),"Supply &gt; Use",""))</f>
        <v/>
      </c>
      <c r="BE39" s="179" t="str">
        <f>IF(ROUND(SUM(BE38),1)&gt;ROUND(SUM(Tabel_A!BE38),1),"Supply &lt; Use",IF(ROUND(SUM(BE38),1)&lt;ROUND(SUM(Tabel_A!BE38),1),"Supply &gt; Use",""))</f>
        <v/>
      </c>
      <c r="BF39" s="179" t="str">
        <f>IF(ROUND(SUM(BF38),1)&gt;ROUND(SUM(Tabel_A!BF38),1),"Supply &lt; Use",IF(ROUND(SUM(BF38),1)&lt;ROUND(SUM(Tabel_A!BF38),1),"Supply &gt; Use",""))</f>
        <v/>
      </c>
      <c r="BG39" s="179" t="str">
        <f>IF(ROUND(SUM(BG38),1)&gt;ROUND(SUM(Tabel_A!BG38),1),"Supply &lt; Use",IF(ROUND(SUM(BG38),1)&lt;ROUND(SUM(Tabel_A!BG38),1),"Supply &gt; Use",""))</f>
        <v/>
      </c>
      <c r="BH39" s="179" t="str">
        <f>IF(ROUND(SUM(BH38),1)&gt;ROUND(SUM(Tabel_A!BH38),1),"Supply &lt; Use",IF(ROUND(SUM(BH38),1)&lt;ROUND(SUM(Tabel_A!BH38),1),"Supply &gt; Use",""))</f>
        <v/>
      </c>
      <c r="BI39" s="179" t="str">
        <f>IF(ROUND(SUM(BI38),1)&gt;ROUND(SUM(Tabel_A!BI38),1),"Supply &lt; Use",IF(ROUND(SUM(BI38),1)&lt;ROUND(SUM(Tabel_A!BI38),1),"Supply &gt; Use",""))</f>
        <v/>
      </c>
      <c r="BJ39" s="179" t="str">
        <f>IF(ROUND(SUM(BJ38),1)&gt;ROUND(SUM(Tabel_A!BJ38),1),"Supply &lt; Use",IF(ROUND(SUM(BJ38),1)&lt;ROUND(SUM(Tabel_A!BJ38),1),"Supply &gt; Use",""))</f>
        <v/>
      </c>
      <c r="BK39" s="179" t="str">
        <f>IF(ROUND(SUM(BK38),1)&gt;ROUND(SUM(Tabel_A!BK38),1),"Supply &lt; Use",IF(ROUND(SUM(BK38),1)&lt;ROUND(SUM(Tabel_A!BK38),1),"Supply &gt; Use",""))</f>
        <v/>
      </c>
      <c r="BL39" s="179" t="str">
        <f>IF(ROUND(SUM(BL38),1)&gt;ROUND(SUM(Tabel_A!BL38),1),"Supply &lt; Use",IF(ROUND(SUM(BL38),1)&lt;ROUND(SUM(Tabel_A!BL38),1),"Supply &gt; Use",""))</f>
        <v/>
      </c>
      <c r="BM39" s="179" t="str">
        <f>IF(ROUND(SUM(BM38),1)&gt;ROUND(SUM(Tabel_A!BM38),1),"Supply &lt; Use",IF(ROUND(SUM(BM38),1)&lt;ROUND(SUM(Tabel_A!BM38),1),"Supply &gt; Use",""))</f>
        <v/>
      </c>
      <c r="BN39" s="179" t="str">
        <f>IF(ROUND(SUM(BN38),1)&gt;ROUND(SUM(Tabel_A!BN38),1),"Supply &lt; Use",IF(ROUND(SUM(BN38),1)&lt;ROUND(SUM(Tabel_A!BN38),1),"Supply &gt; Use",""))</f>
        <v/>
      </c>
      <c r="BO39" s="179" t="str">
        <f>IF(ROUND(SUM(BO38),1)&gt;ROUND(SUM(Tabel_A!BO38),1),"Supply &lt; Use",IF(ROUND(SUM(BO38),1)&lt;ROUND(SUM(Tabel_A!BO38),1),"Supply &gt; Use",""))</f>
        <v/>
      </c>
      <c r="BP39" s="179" t="str">
        <f>IF(ROUND(SUM(BP38),1)&gt;ROUND(SUM(Tabel_A!BP38),1),"Supply &lt; Use",IF(ROUND(SUM(BP38),1)&lt;ROUND(SUM(Tabel_A!BP38),1),"Supply &gt; Use",""))</f>
        <v/>
      </c>
      <c r="BQ39" s="179" t="str">
        <f>IF(ROUND(SUM(BQ38),1)&gt;ROUND(SUM(Tabel_A!BQ38),1),"Supply &lt; Use",IF(ROUND(SUM(BQ38),1)&lt;ROUND(SUM(Tabel_A!BQ38),1),"Supply &gt; Use",""))</f>
        <v/>
      </c>
      <c r="BR39" s="179" t="str">
        <f>IF(ROUND(SUM(BR38),1)&gt;ROUND(SUM(Tabel_A!BR38),1),"Supply &lt; Use",IF(ROUND(SUM(BR38),1)&lt;ROUND(SUM(Tabel_A!BR38),1),"Supply &gt; Use",""))</f>
        <v/>
      </c>
      <c r="BS39" s="179" t="str">
        <f>IF(ROUND(SUM(BS38),1)&gt;ROUND(SUM(Tabel_A!BS38),1),"Supply &lt; Use",IF(ROUND(SUM(BS38),1)&lt;ROUND(SUM(Tabel_A!BS38),1),"Supply &gt; Use",""))</f>
        <v/>
      </c>
      <c r="BT39" s="179" t="str">
        <f>IF(ROUND(SUM(BT38),1)&gt;ROUND(SUM(Tabel_A!BT38),1),"Supply &lt; Use",IF(ROUND(SUM(BT38),1)&lt;ROUND(SUM(Tabel_A!BT38),1),"Supply &gt; Use",""))</f>
        <v/>
      </c>
      <c r="BU39" s="179" t="str">
        <f>IF(ROUND(SUM(BU38),1)&gt;ROUND(SUM(Tabel_A!BU38),1),"Supply &lt; Use",IF(ROUND(SUM(BU38),1)&lt;ROUND(SUM(Tabel_A!BU38),1),"Supply &gt; Use",""))</f>
        <v/>
      </c>
      <c r="BV39" s="179" t="str">
        <f>IF(ROUND(SUM(BV38),1)&gt;ROUND(SUM(Tabel_A!BV38),1),"Supply &lt; Use",IF(ROUND(SUM(BV38),1)&lt;ROUND(SUM(Tabel_A!BV38),1),"Supply &gt; Use",""))</f>
        <v/>
      </c>
      <c r="BW39" s="179" t="str">
        <f>IF(ROUND(SUM(BW38),1)&gt;ROUND(SUM(Tabel_A!BW38),1),"Supply &lt; Use",IF(ROUND(SUM(BW38),1)&lt;ROUND(SUM(Tabel_A!BW38),1),"Supply &gt; Use",""))</f>
        <v/>
      </c>
      <c r="BX39" s="179" t="str">
        <f>IF(ROUND(SUM(BX38),1)&gt;ROUND(SUM(Tabel_A!BX38),1),"Supply &lt; Use",IF(ROUND(SUM(BX38),1)&lt;ROUND(SUM(Tabel_A!BX38),1),"Supply &gt; Use",""))</f>
        <v/>
      </c>
      <c r="BY39" s="179" t="str">
        <f>IF(ROUND(SUM(BY38),1)&gt;ROUND(SUM(Tabel_A!BY38),1),"Supply &lt; Use",IF(ROUND(SUM(BY38),1)&lt;ROUND(SUM(Tabel_A!BY38),1),"Supply &gt; Use",""))</f>
        <v/>
      </c>
      <c r="BZ39" s="179" t="str">
        <f>IF(ROUND(SUM(BZ38),1)&gt;ROUND(SUM(Tabel_A!BZ38),1),"Supply &lt; Use",IF(ROUND(SUM(BZ38),1)&lt;ROUND(SUM(Tabel_A!BZ38),1),"Supply &gt; Use",""))</f>
        <v/>
      </c>
      <c r="CA39" s="179" t="str">
        <f>IF(ROUND(SUM(CA38),1)&gt;ROUND(SUM(Tabel_A!CA38),1),"Supply &lt; Use",IF(ROUND(SUM(CA38),1)&lt;ROUND(SUM(Tabel_A!CA38),1),"Supply &gt; Use",""))</f>
        <v/>
      </c>
      <c r="CB39" s="179" t="str">
        <f>IF(ROUND(SUM(CB38),1)&gt;ROUND(SUM(Tabel_A!CB38),1),"Supply &lt; Use",IF(ROUND(SUM(CB38),1)&lt;ROUND(SUM(Tabel_A!CB38),1),"Supply &gt; Use",""))</f>
        <v/>
      </c>
      <c r="CC39" s="179" t="str">
        <f>IF(ROUND(SUM(CC38),1)&gt;ROUND(SUM(Tabel_A!CC38),1),"Supply &lt; Use",IF(ROUND(SUM(CC38),1)&lt;ROUND(SUM(Tabel_A!CC38),1),"Supply &gt; Use",""))</f>
        <v/>
      </c>
      <c r="CD39" s="179" t="str">
        <f>IF(ROUND(SUM(CD38),1)&gt;ROUND(SUM(Tabel_A!CD38),1),"Supply &lt; Use",IF(ROUND(SUM(CD38),1)&lt;ROUND(SUM(Tabel_A!CD38),1),"Supply &gt; Use",""))</f>
        <v/>
      </c>
      <c r="CE39" s="179" t="str">
        <f>IF(ROUND(SUM(CE38),1)&gt;ROUND(SUM(Tabel_A!CE38),1),"Supply &lt; Use",IF(ROUND(SUM(CE38),1)&lt;ROUND(SUM(Tabel_A!CE38),1),"Supply &gt; Use",""))</f>
        <v/>
      </c>
      <c r="CF39" s="179" t="str">
        <f>IF(ROUND(SUM(CF38),1)&gt;ROUND(SUM(Tabel_A!CF38),1),"Supply &lt; Use",IF(ROUND(SUM(CF38),1)&lt;ROUND(SUM(Tabel_A!CF38),1),"Supply &gt; Use",""))</f>
        <v/>
      </c>
      <c r="CG39" s="179"/>
      <c r="CH39" s="179"/>
      <c r="CI39" s="179"/>
      <c r="CJ39" s="179"/>
      <c r="CK39" s="179" t="str">
        <f>IF(ROUND(SUM(CK38),1)&gt;ROUND(SUM(Tabel_A!CK38),1),"Supply &lt; Use",IF(ROUND(SUM(CK38),1)&lt;ROUND(SUM(Tabel_A!CK38),1),"Supply &gt; Use",""))</f>
        <v/>
      </c>
      <c r="CL39" s="180"/>
    </row>
    <row r="40" spans="1:90" s="185" customFormat="1" ht="18" customHeight="1" x14ac:dyDescent="0.25">
      <c r="A40" s="285"/>
      <c r="B40" s="181"/>
      <c r="C40" s="182"/>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4"/>
    </row>
    <row r="41" spans="1:90" s="185" customFormat="1" ht="18" customHeight="1" x14ac:dyDescent="0.25">
      <c r="A41" s="273"/>
      <c r="B41" s="184"/>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4"/>
    </row>
    <row r="42" spans="1:90" s="185" customFormat="1" ht="18" customHeight="1" x14ac:dyDescent="0.25">
      <c r="A42" s="273"/>
      <c r="B42" s="184"/>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4"/>
    </row>
    <row r="43" spans="1:90" s="186" customFormat="1" ht="18" customHeight="1" x14ac:dyDescent="0.25">
      <c r="A43" s="273"/>
      <c r="B43" s="184"/>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4"/>
    </row>
    <row r="44" spans="1:90" s="186" customFormat="1" ht="18" customHeight="1" x14ac:dyDescent="0.25">
      <c r="A44" s="285"/>
      <c r="B44" s="181"/>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4"/>
    </row>
    <row r="45" spans="1:90" s="186" customFormat="1" ht="18" customHeight="1" x14ac:dyDescent="0.25">
      <c r="A45" s="285"/>
      <c r="B45" s="181"/>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4"/>
    </row>
    <row r="46" spans="1:90" s="186" customFormat="1" ht="18" customHeight="1" x14ac:dyDescent="0.25">
      <c r="A46" s="285"/>
      <c r="B46" s="181"/>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4"/>
    </row>
    <row r="47" spans="1:90" s="186" customFormat="1" ht="18" customHeight="1" x14ac:dyDescent="0.25">
      <c r="A47" s="285"/>
      <c r="B47" s="181"/>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4"/>
    </row>
    <row r="48" spans="1:90" s="186" customFormat="1" ht="18" customHeight="1" x14ac:dyDescent="0.25">
      <c r="A48" s="285"/>
      <c r="B48" s="181"/>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4"/>
    </row>
    <row r="49" spans="1:90" s="186" customFormat="1" x14ac:dyDescent="0.25">
      <c r="A49" s="285"/>
      <c r="B49" s="181"/>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4"/>
    </row>
    <row r="50" spans="1:90" s="186" customFormat="1" x14ac:dyDescent="0.25">
      <c r="A50" s="285"/>
      <c r="B50" s="181"/>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4"/>
    </row>
    <row r="51" spans="1:90" x14ac:dyDescent="0.2">
      <c r="A51" s="285"/>
      <c r="B51" s="181"/>
      <c r="C51" s="187"/>
      <c r="D51" s="187"/>
      <c r="E51" s="187"/>
      <c r="F51" s="187"/>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4"/>
    </row>
    <row r="52" spans="1:90" x14ac:dyDescent="0.2">
      <c r="A52" s="285"/>
      <c r="B52" s="181"/>
      <c r="C52" s="187"/>
      <c r="D52" s="187"/>
      <c r="E52" s="187"/>
      <c r="F52" s="187"/>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4"/>
    </row>
    <row r="53" spans="1:90" x14ac:dyDescent="0.2">
      <c r="A53" s="285"/>
      <c r="B53" s="181"/>
      <c r="C53" s="187"/>
      <c r="D53" s="187"/>
      <c r="E53" s="187"/>
      <c r="F53" s="187"/>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4"/>
    </row>
  </sheetData>
  <dataConsolidate/>
  <conditionalFormatting sqref="CL3:CL38 C39:CK39">
    <cfRule type="containsText" dxfId="7" priority="1" stopIfTrue="1" operator="containsText" text="Supply &lt; Use">
      <formula>NOT(ISERROR(SEARCH("Supply &lt; Use",C3)))</formula>
    </cfRule>
    <cfRule type="containsText" dxfId="6" priority="2" stopIfTrue="1" operator="containsText" text="Supply &gt; Use">
      <formula>NOT(ISERROR(SEARCH("Supply &gt; Use",C3)))</formula>
    </cfRule>
  </conditionalFormatting>
  <dataValidations count="2">
    <dataValidation type="custom" allowBlank="1" showInputMessage="1" showErrorMessage="1" errorTitle="Wrong data input" error="Data entry is limited to numeric values._x000d__x000a_: symbol can be used for not available data." sqref="CK3:CK38 CH3:CH38 CG36:CG38 CI37:CJ37 C37:CF37 CG11:CG34" xr:uid="{00000000-0002-0000-0200-000000000000}">
      <formula1>OR(ISNUMBER(C3),C3=":")</formula1>
    </dataValidation>
    <dataValidation type="custom" allowBlank="1" showInputMessage="1" showErrorMessage="1" errorTitle="Wrong data input" error="Data entry is limited to positive values or zero._x000d__x000a_: symbol can be used for not available data." sqref="CI38:CJ38 C38:CF38 AC36 C36 CJ35 CI11:CI34 CC11:CF34 C3:CB34 CJ32" xr:uid="{00000000-0002-0000-0200-000001000000}">
      <formula1>OR(AND(ISNUMBER(C3),C3&gt;=0),C3=":")</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0F132-D10D-4B62-84D7-9A9BECFD16F1}">
  <sheetPr>
    <tabColor theme="0"/>
    <outlinePr summaryBelow="0" summaryRight="0"/>
  </sheetPr>
  <dimension ref="A1:CK52"/>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74" customWidth="1"/>
    <col min="2" max="2" width="50.7109375" style="157" customWidth="1"/>
    <col min="3" max="47" width="14.85546875" style="189" customWidth="1"/>
    <col min="48" max="48" width="15.85546875" style="189" customWidth="1"/>
    <col min="49" max="78" width="14.85546875" style="189" customWidth="1"/>
    <col min="79" max="79" width="15.85546875" style="189" customWidth="1"/>
    <col min="80" max="86" width="14.85546875" style="189" customWidth="1"/>
    <col min="87" max="87" width="18.5703125" style="189" customWidth="1"/>
    <col min="88" max="89" width="14.85546875" style="189" customWidth="1"/>
    <col min="90" max="16384" width="11.42578125" style="188"/>
  </cols>
  <sheetData>
    <row r="1" spans="1:89" s="143" customFormat="1" ht="195" customHeight="1" x14ac:dyDescent="0.25">
      <c r="A1" s="275"/>
      <c r="B1" s="223" t="s">
        <v>350</v>
      </c>
      <c r="C1" s="218" t="s">
        <v>200</v>
      </c>
      <c r="D1" s="221" t="s">
        <v>274</v>
      </c>
      <c r="E1" s="216" t="s">
        <v>201</v>
      </c>
      <c r="F1" s="216" t="s">
        <v>202</v>
      </c>
      <c r="G1" s="216" t="s">
        <v>203</v>
      </c>
      <c r="H1" s="215" t="s">
        <v>204</v>
      </c>
      <c r="I1" s="215" t="s">
        <v>205</v>
      </c>
      <c r="J1" s="216" t="s">
        <v>206</v>
      </c>
      <c r="K1" s="216" t="s">
        <v>207</v>
      </c>
      <c r="L1" s="216" t="s">
        <v>208</v>
      </c>
      <c r="M1" s="216" t="s">
        <v>209</v>
      </c>
      <c r="N1" s="216" t="s">
        <v>210</v>
      </c>
      <c r="O1" s="216" t="s">
        <v>211</v>
      </c>
      <c r="P1" s="216" t="s">
        <v>212</v>
      </c>
      <c r="Q1" s="216" t="s">
        <v>213</v>
      </c>
      <c r="R1" s="216" t="s">
        <v>214</v>
      </c>
      <c r="S1" s="216" t="s">
        <v>215</v>
      </c>
      <c r="T1" s="216" t="s">
        <v>216</v>
      </c>
      <c r="U1" s="216" t="s">
        <v>217</v>
      </c>
      <c r="V1" s="216" t="s">
        <v>218</v>
      </c>
      <c r="W1" s="216" t="s">
        <v>219</v>
      </c>
      <c r="X1" s="216" t="s">
        <v>220</v>
      </c>
      <c r="Y1" s="216" t="s">
        <v>221</v>
      </c>
      <c r="Z1" s="216" t="s">
        <v>222</v>
      </c>
      <c r="AA1" s="216" t="s">
        <v>223</v>
      </c>
      <c r="AB1" s="216" t="s">
        <v>224</v>
      </c>
      <c r="AC1" s="215" t="s">
        <v>225</v>
      </c>
      <c r="AD1" s="221" t="s">
        <v>275</v>
      </c>
      <c r="AE1" s="216" t="s">
        <v>226</v>
      </c>
      <c r="AF1" s="216" t="s">
        <v>227</v>
      </c>
      <c r="AG1" s="215" t="s">
        <v>228</v>
      </c>
      <c r="AH1" s="221" t="s">
        <v>276</v>
      </c>
      <c r="AI1" s="216" t="s">
        <v>229</v>
      </c>
      <c r="AJ1" s="216" t="s">
        <v>230</v>
      </c>
      <c r="AK1" s="216" t="s">
        <v>231</v>
      </c>
      <c r="AL1" s="221" t="s">
        <v>277</v>
      </c>
      <c r="AM1" s="216" t="s">
        <v>232</v>
      </c>
      <c r="AN1" s="216" t="s">
        <v>233</v>
      </c>
      <c r="AO1" s="222" t="s">
        <v>234</v>
      </c>
      <c r="AP1" s="216" t="s">
        <v>235</v>
      </c>
      <c r="AQ1" s="216" t="s">
        <v>236</v>
      </c>
      <c r="AR1" s="215" t="s">
        <v>237</v>
      </c>
      <c r="AS1" s="221" t="s">
        <v>278</v>
      </c>
      <c r="AT1" s="216" t="s">
        <v>238</v>
      </c>
      <c r="AU1" s="216" t="s">
        <v>239</v>
      </c>
      <c r="AV1" s="216" t="s">
        <v>240</v>
      </c>
      <c r="AW1" s="216" t="s">
        <v>241</v>
      </c>
      <c r="AX1" s="221" t="s">
        <v>279</v>
      </c>
      <c r="AY1" s="216" t="s">
        <v>242</v>
      </c>
      <c r="AZ1" s="216" t="s">
        <v>243</v>
      </c>
      <c r="BA1" s="216" t="s">
        <v>244</v>
      </c>
      <c r="BB1" s="215" t="s">
        <v>245</v>
      </c>
      <c r="BC1" s="222" t="s">
        <v>318</v>
      </c>
      <c r="BD1" s="221" t="s">
        <v>280</v>
      </c>
      <c r="BE1" s="216" t="s">
        <v>246</v>
      </c>
      <c r="BF1" s="216" t="s">
        <v>247</v>
      </c>
      <c r="BG1" s="216" t="s">
        <v>248</v>
      </c>
      <c r="BH1" s="216" t="s">
        <v>249</v>
      </c>
      <c r="BI1" s="216" t="s">
        <v>250</v>
      </c>
      <c r="BJ1" s="221" t="s">
        <v>281</v>
      </c>
      <c r="BK1" s="216" t="s">
        <v>251</v>
      </c>
      <c r="BL1" s="216" t="s">
        <v>252</v>
      </c>
      <c r="BM1" s="216" t="s">
        <v>253</v>
      </c>
      <c r="BN1" s="216" t="s">
        <v>254</v>
      </c>
      <c r="BO1" s="215" t="s">
        <v>255</v>
      </c>
      <c r="BP1" s="215" t="s">
        <v>256</v>
      </c>
      <c r="BQ1" s="221" t="s">
        <v>282</v>
      </c>
      <c r="BR1" s="216" t="s">
        <v>257</v>
      </c>
      <c r="BS1" s="216" t="s">
        <v>258</v>
      </c>
      <c r="BT1" s="221" t="s">
        <v>283</v>
      </c>
      <c r="BU1" s="216" t="s">
        <v>259</v>
      </c>
      <c r="BV1" s="216" t="s">
        <v>260</v>
      </c>
      <c r="BW1" s="221" t="s">
        <v>284</v>
      </c>
      <c r="BX1" s="216" t="s">
        <v>261</v>
      </c>
      <c r="BY1" s="216" t="s">
        <v>262</v>
      </c>
      <c r="BZ1" s="216" t="s">
        <v>263</v>
      </c>
      <c r="CA1" s="215" t="s">
        <v>264</v>
      </c>
      <c r="CB1" s="215" t="s">
        <v>265</v>
      </c>
      <c r="CC1" s="221" t="s">
        <v>289</v>
      </c>
      <c r="CD1" s="222" t="s">
        <v>290</v>
      </c>
      <c r="CE1" s="222" t="s">
        <v>291</v>
      </c>
      <c r="CF1" s="262" t="s">
        <v>292</v>
      </c>
      <c r="CG1" s="263" t="s">
        <v>293</v>
      </c>
      <c r="CH1" s="263" t="s">
        <v>294</v>
      </c>
      <c r="CI1" s="263" t="s">
        <v>295</v>
      </c>
      <c r="CJ1" s="217" t="s">
        <v>285</v>
      </c>
      <c r="CK1" s="217" t="s">
        <v>199</v>
      </c>
    </row>
    <row r="2" spans="1:89" s="143" customFormat="1" ht="26.25" customHeight="1" x14ac:dyDescent="0.25">
      <c r="A2" s="267"/>
      <c r="B2" s="214"/>
      <c r="C2" s="322" t="s">
        <v>57</v>
      </c>
      <c r="D2" s="323" t="s">
        <v>58</v>
      </c>
      <c r="E2" s="324" t="s">
        <v>59</v>
      </c>
      <c r="F2" s="324" t="s">
        <v>60</v>
      </c>
      <c r="G2" s="324" t="s">
        <v>61</v>
      </c>
      <c r="H2" s="323" t="s">
        <v>62</v>
      </c>
      <c r="I2" s="323" t="s">
        <v>63</v>
      </c>
      <c r="J2" s="324" t="s">
        <v>64</v>
      </c>
      <c r="K2" s="324" t="s">
        <v>65</v>
      </c>
      <c r="L2" s="324" t="s">
        <v>66</v>
      </c>
      <c r="M2" s="324" t="s">
        <v>67</v>
      </c>
      <c r="N2" s="324" t="s">
        <v>68</v>
      </c>
      <c r="O2" s="324" t="s">
        <v>69</v>
      </c>
      <c r="P2" s="324" t="s">
        <v>70</v>
      </c>
      <c r="Q2" s="324" t="s">
        <v>71</v>
      </c>
      <c r="R2" s="324" t="s">
        <v>72</v>
      </c>
      <c r="S2" s="324" t="s">
        <v>73</v>
      </c>
      <c r="T2" s="324" t="s">
        <v>74</v>
      </c>
      <c r="U2" s="324" t="s">
        <v>75</v>
      </c>
      <c r="V2" s="324" t="s">
        <v>76</v>
      </c>
      <c r="W2" s="324" t="s">
        <v>77</v>
      </c>
      <c r="X2" s="324" t="s">
        <v>78</v>
      </c>
      <c r="Y2" s="324" t="s">
        <v>79</v>
      </c>
      <c r="Z2" s="324" t="s">
        <v>80</v>
      </c>
      <c r="AA2" s="324" t="s">
        <v>81</v>
      </c>
      <c r="AB2" s="324" t="s">
        <v>82</v>
      </c>
      <c r="AC2" s="323" t="s">
        <v>83</v>
      </c>
      <c r="AD2" s="323" t="s">
        <v>84</v>
      </c>
      <c r="AE2" s="324" t="s">
        <v>85</v>
      </c>
      <c r="AF2" s="324" t="s">
        <v>86</v>
      </c>
      <c r="AG2" s="323" t="s">
        <v>87</v>
      </c>
      <c r="AH2" s="323" t="s">
        <v>88</v>
      </c>
      <c r="AI2" s="324" t="s">
        <v>89</v>
      </c>
      <c r="AJ2" s="324" t="s">
        <v>90</v>
      </c>
      <c r="AK2" s="324" t="s">
        <v>91</v>
      </c>
      <c r="AL2" s="323" t="s">
        <v>92</v>
      </c>
      <c r="AM2" s="324" t="s">
        <v>93</v>
      </c>
      <c r="AN2" s="324" t="s">
        <v>94</v>
      </c>
      <c r="AO2" s="324" t="s">
        <v>95</v>
      </c>
      <c r="AP2" s="324" t="s">
        <v>96</v>
      </c>
      <c r="AQ2" s="324" t="s">
        <v>97</v>
      </c>
      <c r="AR2" s="323" t="s">
        <v>98</v>
      </c>
      <c r="AS2" s="323" t="s">
        <v>99</v>
      </c>
      <c r="AT2" s="324" t="s">
        <v>100</v>
      </c>
      <c r="AU2" s="324" t="s">
        <v>101</v>
      </c>
      <c r="AV2" s="324" t="s">
        <v>102</v>
      </c>
      <c r="AW2" s="324" t="s">
        <v>103</v>
      </c>
      <c r="AX2" s="323" t="s">
        <v>104</v>
      </c>
      <c r="AY2" s="324" t="s">
        <v>105</v>
      </c>
      <c r="AZ2" s="324" t="s">
        <v>106</v>
      </c>
      <c r="BA2" s="324" t="s">
        <v>107</v>
      </c>
      <c r="BB2" s="323" t="s">
        <v>108</v>
      </c>
      <c r="BC2" s="324" t="s">
        <v>109</v>
      </c>
      <c r="BD2" s="323" t="s">
        <v>110</v>
      </c>
      <c r="BE2" s="324" t="s">
        <v>111</v>
      </c>
      <c r="BF2" s="324" t="s">
        <v>112</v>
      </c>
      <c r="BG2" s="324" t="s">
        <v>113</v>
      </c>
      <c r="BH2" s="324" t="s">
        <v>114</v>
      </c>
      <c r="BI2" s="324" t="s">
        <v>115</v>
      </c>
      <c r="BJ2" s="323" t="s">
        <v>116</v>
      </c>
      <c r="BK2" s="324" t="s">
        <v>117</v>
      </c>
      <c r="BL2" s="324" t="s">
        <v>118</v>
      </c>
      <c r="BM2" s="324" t="s">
        <v>119</v>
      </c>
      <c r="BN2" s="324" t="s">
        <v>120</v>
      </c>
      <c r="BO2" s="323" t="s">
        <v>121</v>
      </c>
      <c r="BP2" s="323" t="s">
        <v>122</v>
      </c>
      <c r="BQ2" s="323" t="s">
        <v>123</v>
      </c>
      <c r="BR2" s="324" t="s">
        <v>124</v>
      </c>
      <c r="BS2" s="324" t="s">
        <v>125</v>
      </c>
      <c r="BT2" s="323" t="s">
        <v>126</v>
      </c>
      <c r="BU2" s="324" t="s">
        <v>127</v>
      </c>
      <c r="BV2" s="324" t="s">
        <v>128</v>
      </c>
      <c r="BW2" s="323" t="s">
        <v>129</v>
      </c>
      <c r="BX2" s="324" t="s">
        <v>130</v>
      </c>
      <c r="BY2" s="324" t="s">
        <v>131</v>
      </c>
      <c r="BZ2" s="324" t="s">
        <v>132</v>
      </c>
      <c r="CA2" s="323" t="s">
        <v>133</v>
      </c>
      <c r="CB2" s="323" t="s">
        <v>134</v>
      </c>
      <c r="CC2" s="323" t="s">
        <v>135</v>
      </c>
      <c r="CD2" s="324" t="s">
        <v>136</v>
      </c>
      <c r="CE2" s="324" t="s">
        <v>137</v>
      </c>
      <c r="CF2" s="324" t="s">
        <v>138</v>
      </c>
      <c r="CG2" s="325" t="s">
        <v>139</v>
      </c>
      <c r="CH2" s="325" t="s">
        <v>0</v>
      </c>
      <c r="CI2" s="326" t="s">
        <v>140</v>
      </c>
      <c r="CJ2" s="327" t="s">
        <v>141</v>
      </c>
      <c r="CK2" s="328" t="s">
        <v>142</v>
      </c>
    </row>
    <row r="3" spans="1:89" s="145" customFormat="1" ht="38.25" x14ac:dyDescent="0.25">
      <c r="A3" s="276" t="s">
        <v>22</v>
      </c>
      <c r="B3" s="206" t="s">
        <v>164</v>
      </c>
      <c r="C3" s="321">
        <v>51493.236370965198</v>
      </c>
      <c r="D3" s="321">
        <v>40439.083905281019</v>
      </c>
      <c r="E3" s="321">
        <v>6763.702410866259</v>
      </c>
      <c r="F3" s="321">
        <v>33675.38149441476</v>
      </c>
      <c r="G3" s="321">
        <v>0</v>
      </c>
      <c r="H3" s="321">
        <v>0</v>
      </c>
      <c r="I3" s="321">
        <v>8357.525627469744</v>
      </c>
      <c r="J3" s="321">
        <v>0</v>
      </c>
      <c r="K3" s="321">
        <v>0</v>
      </c>
      <c r="L3" s="321">
        <v>0</v>
      </c>
      <c r="M3" s="321">
        <v>0</v>
      </c>
      <c r="N3" s="321">
        <v>0</v>
      </c>
      <c r="O3" s="321">
        <v>0</v>
      </c>
      <c r="P3" s="321">
        <v>8357.525627469744</v>
      </c>
      <c r="Q3" s="321">
        <v>0</v>
      </c>
      <c r="R3" s="321">
        <v>0</v>
      </c>
      <c r="S3" s="321">
        <v>0</v>
      </c>
      <c r="T3" s="321">
        <v>0</v>
      </c>
      <c r="U3" s="321">
        <v>0</v>
      </c>
      <c r="V3" s="321">
        <v>0</v>
      </c>
      <c r="W3" s="321">
        <v>0</v>
      </c>
      <c r="X3" s="321">
        <v>0</v>
      </c>
      <c r="Y3" s="321">
        <v>0</v>
      </c>
      <c r="Z3" s="321">
        <v>0</v>
      </c>
      <c r="AA3" s="321">
        <v>0</v>
      </c>
      <c r="AB3" s="321">
        <v>0</v>
      </c>
      <c r="AC3" s="321">
        <v>2696.6268382144335</v>
      </c>
      <c r="AD3" s="321">
        <v>0</v>
      </c>
      <c r="AE3" s="321">
        <v>0</v>
      </c>
      <c r="AF3" s="321">
        <v>0</v>
      </c>
      <c r="AG3" s="321">
        <v>0</v>
      </c>
      <c r="AH3" s="321">
        <v>0</v>
      </c>
      <c r="AI3" s="321">
        <v>0</v>
      </c>
      <c r="AJ3" s="321">
        <v>0</v>
      </c>
      <c r="AK3" s="321">
        <v>0</v>
      </c>
      <c r="AL3" s="321">
        <v>0</v>
      </c>
      <c r="AM3" s="321">
        <v>0</v>
      </c>
      <c r="AN3" s="321">
        <v>0</v>
      </c>
      <c r="AO3" s="321">
        <v>0</v>
      </c>
      <c r="AP3" s="321">
        <v>0</v>
      </c>
      <c r="AQ3" s="321">
        <v>0</v>
      </c>
      <c r="AR3" s="321">
        <v>0</v>
      </c>
      <c r="AS3" s="321">
        <v>0</v>
      </c>
      <c r="AT3" s="321">
        <v>0</v>
      </c>
      <c r="AU3" s="321">
        <v>0</v>
      </c>
      <c r="AV3" s="321">
        <v>0</v>
      </c>
      <c r="AW3" s="321">
        <v>0</v>
      </c>
      <c r="AX3" s="321">
        <v>0</v>
      </c>
      <c r="AY3" s="321">
        <v>0</v>
      </c>
      <c r="AZ3" s="321">
        <v>0</v>
      </c>
      <c r="BA3" s="321">
        <v>0</v>
      </c>
      <c r="BB3" s="321">
        <v>0</v>
      </c>
      <c r="BC3" s="321">
        <v>0</v>
      </c>
      <c r="BD3" s="321">
        <v>0</v>
      </c>
      <c r="BE3" s="321">
        <v>0</v>
      </c>
      <c r="BF3" s="321">
        <v>0</v>
      </c>
      <c r="BG3" s="321">
        <v>0</v>
      </c>
      <c r="BH3" s="321">
        <v>0</v>
      </c>
      <c r="BI3" s="321">
        <v>0</v>
      </c>
      <c r="BJ3" s="321">
        <v>0</v>
      </c>
      <c r="BK3" s="321">
        <v>0</v>
      </c>
      <c r="BL3" s="321">
        <v>0</v>
      </c>
      <c r="BM3" s="321">
        <v>0</v>
      </c>
      <c r="BN3" s="321">
        <v>0</v>
      </c>
      <c r="BO3" s="321">
        <v>0</v>
      </c>
      <c r="BP3" s="321">
        <v>0</v>
      </c>
      <c r="BQ3" s="321">
        <v>0</v>
      </c>
      <c r="BR3" s="321">
        <v>0</v>
      </c>
      <c r="BS3" s="321">
        <v>0</v>
      </c>
      <c r="BT3" s="321">
        <v>0</v>
      </c>
      <c r="BU3" s="321">
        <v>0</v>
      </c>
      <c r="BV3" s="321">
        <v>0</v>
      </c>
      <c r="BW3" s="321">
        <v>0</v>
      </c>
      <c r="BX3" s="321">
        <v>0</v>
      </c>
      <c r="BY3" s="321">
        <v>0</v>
      </c>
      <c r="BZ3" s="321">
        <v>0</v>
      </c>
      <c r="CA3" s="321">
        <v>0</v>
      </c>
      <c r="CB3" s="321">
        <v>0</v>
      </c>
      <c r="CC3" s="264"/>
      <c r="CD3" s="264"/>
      <c r="CE3" s="264"/>
      <c r="CF3" s="264"/>
      <c r="CG3" s="264"/>
      <c r="CH3" s="265"/>
      <c r="CI3" s="264"/>
      <c r="CJ3" s="264"/>
      <c r="CK3" s="321">
        <v>51493.236370965198</v>
      </c>
    </row>
    <row r="4" spans="1:89" s="152" customFormat="1" ht="26.25" customHeight="1" x14ac:dyDescent="0.25">
      <c r="A4" s="277" t="s">
        <v>23</v>
      </c>
      <c r="B4" s="226" t="s">
        <v>165</v>
      </c>
      <c r="C4" s="146">
        <v>0</v>
      </c>
      <c r="D4" s="147">
        <v>0</v>
      </c>
      <c r="E4" s="148">
        <v>0</v>
      </c>
      <c r="F4" s="148">
        <v>0</v>
      </c>
      <c r="G4" s="148">
        <v>0</v>
      </c>
      <c r="H4" s="147">
        <v>0</v>
      </c>
      <c r="I4" s="147">
        <v>0</v>
      </c>
      <c r="J4" s="148">
        <v>0</v>
      </c>
      <c r="K4" s="148">
        <v>0</v>
      </c>
      <c r="L4" s="148">
        <v>0</v>
      </c>
      <c r="M4" s="148">
        <v>0</v>
      </c>
      <c r="N4" s="148">
        <v>0</v>
      </c>
      <c r="O4" s="148">
        <v>0</v>
      </c>
      <c r="P4" s="148">
        <v>0</v>
      </c>
      <c r="Q4" s="148">
        <v>0</v>
      </c>
      <c r="R4" s="148">
        <v>0</v>
      </c>
      <c r="S4" s="148">
        <v>0</v>
      </c>
      <c r="T4" s="148">
        <v>0</v>
      </c>
      <c r="U4" s="148">
        <v>0</v>
      </c>
      <c r="V4" s="148">
        <v>0</v>
      </c>
      <c r="W4" s="148">
        <v>0</v>
      </c>
      <c r="X4" s="148">
        <v>0</v>
      </c>
      <c r="Y4" s="148">
        <v>0</v>
      </c>
      <c r="Z4" s="148">
        <v>0</v>
      </c>
      <c r="AA4" s="148">
        <v>0</v>
      </c>
      <c r="AB4" s="148">
        <v>0</v>
      </c>
      <c r="AC4" s="147">
        <v>0</v>
      </c>
      <c r="AD4" s="147">
        <v>0</v>
      </c>
      <c r="AE4" s="148">
        <v>0</v>
      </c>
      <c r="AF4" s="148">
        <v>0</v>
      </c>
      <c r="AG4" s="147">
        <v>0</v>
      </c>
      <c r="AH4" s="147">
        <v>0</v>
      </c>
      <c r="AI4" s="148">
        <v>0</v>
      </c>
      <c r="AJ4" s="148">
        <v>0</v>
      </c>
      <c r="AK4" s="148">
        <v>0</v>
      </c>
      <c r="AL4" s="147">
        <v>0</v>
      </c>
      <c r="AM4" s="148">
        <v>0</v>
      </c>
      <c r="AN4" s="148">
        <v>0</v>
      </c>
      <c r="AO4" s="148">
        <v>0</v>
      </c>
      <c r="AP4" s="148">
        <v>0</v>
      </c>
      <c r="AQ4" s="148">
        <v>0</v>
      </c>
      <c r="AR4" s="147">
        <v>0</v>
      </c>
      <c r="AS4" s="147">
        <v>0</v>
      </c>
      <c r="AT4" s="148">
        <v>0</v>
      </c>
      <c r="AU4" s="148">
        <v>0</v>
      </c>
      <c r="AV4" s="148">
        <v>0</v>
      </c>
      <c r="AW4" s="148">
        <v>0</v>
      </c>
      <c r="AX4" s="147">
        <v>0</v>
      </c>
      <c r="AY4" s="148">
        <v>0</v>
      </c>
      <c r="AZ4" s="148">
        <v>0</v>
      </c>
      <c r="BA4" s="148">
        <v>0</v>
      </c>
      <c r="BB4" s="147">
        <v>0</v>
      </c>
      <c r="BC4" s="148">
        <v>0</v>
      </c>
      <c r="BD4" s="147">
        <v>0</v>
      </c>
      <c r="BE4" s="148">
        <v>0</v>
      </c>
      <c r="BF4" s="148">
        <v>0</v>
      </c>
      <c r="BG4" s="148">
        <v>0</v>
      </c>
      <c r="BH4" s="148">
        <v>0</v>
      </c>
      <c r="BI4" s="148">
        <v>0</v>
      </c>
      <c r="BJ4" s="147">
        <v>0</v>
      </c>
      <c r="BK4" s="148">
        <v>0</v>
      </c>
      <c r="BL4" s="148">
        <v>0</v>
      </c>
      <c r="BM4" s="148">
        <v>0</v>
      </c>
      <c r="BN4" s="148">
        <v>0</v>
      </c>
      <c r="BO4" s="147">
        <v>0</v>
      </c>
      <c r="BP4" s="147">
        <v>0</v>
      </c>
      <c r="BQ4" s="147">
        <v>0</v>
      </c>
      <c r="BR4" s="148">
        <v>0</v>
      </c>
      <c r="BS4" s="148">
        <v>0</v>
      </c>
      <c r="BT4" s="147">
        <v>0</v>
      </c>
      <c r="BU4" s="148">
        <v>0</v>
      </c>
      <c r="BV4" s="148">
        <v>0</v>
      </c>
      <c r="BW4" s="147">
        <v>0</v>
      </c>
      <c r="BX4" s="148">
        <v>0</v>
      </c>
      <c r="BY4" s="148">
        <v>0</v>
      </c>
      <c r="BZ4" s="148">
        <v>0</v>
      </c>
      <c r="CA4" s="147">
        <v>0</v>
      </c>
      <c r="CB4" s="147">
        <v>0</v>
      </c>
      <c r="CC4" s="149"/>
      <c r="CD4" s="150"/>
      <c r="CE4" s="150"/>
      <c r="CF4" s="150"/>
      <c r="CG4" s="149"/>
      <c r="CH4" s="151"/>
      <c r="CI4" s="149"/>
      <c r="CJ4" s="149"/>
      <c r="CK4" s="151">
        <v>0</v>
      </c>
    </row>
    <row r="5" spans="1:89" s="152" customFormat="1" ht="26.25" customHeight="1" x14ac:dyDescent="0.25">
      <c r="A5" s="278" t="s">
        <v>24</v>
      </c>
      <c r="B5" s="207" t="s">
        <v>166</v>
      </c>
      <c r="C5" s="146">
        <v>0</v>
      </c>
      <c r="D5" s="147">
        <v>0</v>
      </c>
      <c r="E5" s="148">
        <v>0</v>
      </c>
      <c r="F5" s="148">
        <v>0</v>
      </c>
      <c r="G5" s="148">
        <v>0</v>
      </c>
      <c r="H5" s="147">
        <v>0</v>
      </c>
      <c r="I5" s="147">
        <v>0</v>
      </c>
      <c r="J5" s="148">
        <v>0</v>
      </c>
      <c r="K5" s="148">
        <v>0</v>
      </c>
      <c r="L5" s="148">
        <v>0</v>
      </c>
      <c r="M5" s="148">
        <v>0</v>
      </c>
      <c r="N5" s="148">
        <v>0</v>
      </c>
      <c r="O5" s="148">
        <v>0</v>
      </c>
      <c r="P5" s="148">
        <v>0</v>
      </c>
      <c r="Q5" s="148">
        <v>0</v>
      </c>
      <c r="R5" s="148">
        <v>0</v>
      </c>
      <c r="S5" s="148">
        <v>0</v>
      </c>
      <c r="T5" s="148">
        <v>0</v>
      </c>
      <c r="U5" s="148">
        <v>0</v>
      </c>
      <c r="V5" s="148">
        <v>0</v>
      </c>
      <c r="W5" s="148">
        <v>0</v>
      </c>
      <c r="X5" s="148">
        <v>0</v>
      </c>
      <c r="Y5" s="148">
        <v>0</v>
      </c>
      <c r="Z5" s="148">
        <v>0</v>
      </c>
      <c r="AA5" s="148">
        <v>0</v>
      </c>
      <c r="AB5" s="148">
        <v>0</v>
      </c>
      <c r="AC5" s="147">
        <v>0</v>
      </c>
      <c r="AD5" s="147">
        <v>0</v>
      </c>
      <c r="AE5" s="148">
        <v>0</v>
      </c>
      <c r="AF5" s="148">
        <v>0</v>
      </c>
      <c r="AG5" s="147">
        <v>0</v>
      </c>
      <c r="AH5" s="147">
        <v>0</v>
      </c>
      <c r="AI5" s="148">
        <v>0</v>
      </c>
      <c r="AJ5" s="148">
        <v>0</v>
      </c>
      <c r="AK5" s="148">
        <v>0</v>
      </c>
      <c r="AL5" s="147">
        <v>0</v>
      </c>
      <c r="AM5" s="148">
        <v>0</v>
      </c>
      <c r="AN5" s="148">
        <v>0</v>
      </c>
      <c r="AO5" s="148">
        <v>0</v>
      </c>
      <c r="AP5" s="148">
        <v>0</v>
      </c>
      <c r="AQ5" s="148">
        <v>0</v>
      </c>
      <c r="AR5" s="147">
        <v>0</v>
      </c>
      <c r="AS5" s="147">
        <v>0</v>
      </c>
      <c r="AT5" s="148">
        <v>0</v>
      </c>
      <c r="AU5" s="148">
        <v>0</v>
      </c>
      <c r="AV5" s="148">
        <v>0</v>
      </c>
      <c r="AW5" s="148">
        <v>0</v>
      </c>
      <c r="AX5" s="147">
        <v>0</v>
      </c>
      <c r="AY5" s="148">
        <v>0</v>
      </c>
      <c r="AZ5" s="148">
        <v>0</v>
      </c>
      <c r="BA5" s="148">
        <v>0</v>
      </c>
      <c r="BB5" s="147">
        <v>0</v>
      </c>
      <c r="BC5" s="148">
        <v>0</v>
      </c>
      <c r="BD5" s="147">
        <v>0</v>
      </c>
      <c r="BE5" s="148">
        <v>0</v>
      </c>
      <c r="BF5" s="148">
        <v>0</v>
      </c>
      <c r="BG5" s="148">
        <v>0</v>
      </c>
      <c r="BH5" s="148">
        <v>0</v>
      </c>
      <c r="BI5" s="148">
        <v>0</v>
      </c>
      <c r="BJ5" s="147">
        <v>0</v>
      </c>
      <c r="BK5" s="148">
        <v>0</v>
      </c>
      <c r="BL5" s="148">
        <v>0</v>
      </c>
      <c r="BM5" s="148">
        <v>0</v>
      </c>
      <c r="BN5" s="148">
        <v>0</v>
      </c>
      <c r="BO5" s="147">
        <v>0</v>
      </c>
      <c r="BP5" s="147">
        <v>0</v>
      </c>
      <c r="BQ5" s="147">
        <v>0</v>
      </c>
      <c r="BR5" s="148">
        <v>0</v>
      </c>
      <c r="BS5" s="148">
        <v>0</v>
      </c>
      <c r="BT5" s="147">
        <v>0</v>
      </c>
      <c r="BU5" s="148">
        <v>0</v>
      </c>
      <c r="BV5" s="148">
        <v>0</v>
      </c>
      <c r="BW5" s="147">
        <v>0</v>
      </c>
      <c r="BX5" s="148">
        <v>0</v>
      </c>
      <c r="BY5" s="148">
        <v>0</v>
      </c>
      <c r="BZ5" s="148">
        <v>0</v>
      </c>
      <c r="CA5" s="147">
        <v>0</v>
      </c>
      <c r="CB5" s="147">
        <v>0</v>
      </c>
      <c r="CC5" s="149"/>
      <c r="CD5" s="150"/>
      <c r="CE5" s="150"/>
      <c r="CF5" s="150"/>
      <c r="CG5" s="149"/>
      <c r="CH5" s="153"/>
      <c r="CI5" s="149"/>
      <c r="CJ5" s="149"/>
      <c r="CK5" s="151">
        <v>0</v>
      </c>
    </row>
    <row r="6" spans="1:89" s="152" customFormat="1" ht="26.25" customHeight="1" x14ac:dyDescent="0.25">
      <c r="A6" s="278" t="s">
        <v>25</v>
      </c>
      <c r="B6" s="207" t="s">
        <v>167</v>
      </c>
      <c r="C6" s="146">
        <v>1167.962364</v>
      </c>
      <c r="D6" s="147">
        <v>0</v>
      </c>
      <c r="E6" s="148">
        <v>0</v>
      </c>
      <c r="F6" s="148">
        <v>0</v>
      </c>
      <c r="G6" s="148">
        <v>0</v>
      </c>
      <c r="H6" s="147">
        <v>0</v>
      </c>
      <c r="I6" s="147">
        <v>0</v>
      </c>
      <c r="J6" s="148">
        <v>0</v>
      </c>
      <c r="K6" s="148">
        <v>0</v>
      </c>
      <c r="L6" s="148">
        <v>0</v>
      </c>
      <c r="M6" s="148">
        <v>0</v>
      </c>
      <c r="N6" s="148">
        <v>0</v>
      </c>
      <c r="O6" s="148">
        <v>0</v>
      </c>
      <c r="P6" s="148">
        <v>0</v>
      </c>
      <c r="Q6" s="148">
        <v>0</v>
      </c>
      <c r="R6" s="148">
        <v>0</v>
      </c>
      <c r="S6" s="148">
        <v>0</v>
      </c>
      <c r="T6" s="148">
        <v>0</v>
      </c>
      <c r="U6" s="148">
        <v>0</v>
      </c>
      <c r="V6" s="148">
        <v>0</v>
      </c>
      <c r="W6" s="148">
        <v>0</v>
      </c>
      <c r="X6" s="148">
        <v>0</v>
      </c>
      <c r="Y6" s="148">
        <v>0</v>
      </c>
      <c r="Z6" s="148">
        <v>0</v>
      </c>
      <c r="AA6" s="148">
        <v>0</v>
      </c>
      <c r="AB6" s="148">
        <v>0</v>
      </c>
      <c r="AC6" s="147">
        <v>1167.962364</v>
      </c>
      <c r="AD6" s="147">
        <v>0</v>
      </c>
      <c r="AE6" s="148">
        <v>0</v>
      </c>
      <c r="AF6" s="148">
        <v>0</v>
      </c>
      <c r="AG6" s="147">
        <v>0</v>
      </c>
      <c r="AH6" s="147">
        <v>0</v>
      </c>
      <c r="AI6" s="148">
        <v>0</v>
      </c>
      <c r="AJ6" s="148">
        <v>0</v>
      </c>
      <c r="AK6" s="148">
        <v>0</v>
      </c>
      <c r="AL6" s="147">
        <v>0</v>
      </c>
      <c r="AM6" s="148">
        <v>0</v>
      </c>
      <c r="AN6" s="148">
        <v>0</v>
      </c>
      <c r="AO6" s="148">
        <v>0</v>
      </c>
      <c r="AP6" s="148">
        <v>0</v>
      </c>
      <c r="AQ6" s="148">
        <v>0</v>
      </c>
      <c r="AR6" s="147">
        <v>0</v>
      </c>
      <c r="AS6" s="147">
        <v>0</v>
      </c>
      <c r="AT6" s="148">
        <v>0</v>
      </c>
      <c r="AU6" s="148">
        <v>0</v>
      </c>
      <c r="AV6" s="148">
        <v>0</v>
      </c>
      <c r="AW6" s="148">
        <v>0</v>
      </c>
      <c r="AX6" s="147">
        <v>0</v>
      </c>
      <c r="AY6" s="148">
        <v>0</v>
      </c>
      <c r="AZ6" s="148">
        <v>0</v>
      </c>
      <c r="BA6" s="148">
        <v>0</v>
      </c>
      <c r="BB6" s="147">
        <v>0</v>
      </c>
      <c r="BC6" s="148">
        <v>0</v>
      </c>
      <c r="BD6" s="147">
        <v>0</v>
      </c>
      <c r="BE6" s="148">
        <v>0</v>
      </c>
      <c r="BF6" s="148">
        <v>0</v>
      </c>
      <c r="BG6" s="148">
        <v>0</v>
      </c>
      <c r="BH6" s="148">
        <v>0</v>
      </c>
      <c r="BI6" s="148">
        <v>0</v>
      </c>
      <c r="BJ6" s="147">
        <v>0</v>
      </c>
      <c r="BK6" s="148">
        <v>0</v>
      </c>
      <c r="BL6" s="148">
        <v>0</v>
      </c>
      <c r="BM6" s="148">
        <v>0</v>
      </c>
      <c r="BN6" s="148">
        <v>0</v>
      </c>
      <c r="BO6" s="147">
        <v>0</v>
      </c>
      <c r="BP6" s="147">
        <v>0</v>
      </c>
      <c r="BQ6" s="147">
        <v>0</v>
      </c>
      <c r="BR6" s="148">
        <v>0</v>
      </c>
      <c r="BS6" s="148">
        <v>0</v>
      </c>
      <c r="BT6" s="147">
        <v>0</v>
      </c>
      <c r="BU6" s="148">
        <v>0</v>
      </c>
      <c r="BV6" s="148">
        <v>0</v>
      </c>
      <c r="BW6" s="147">
        <v>0</v>
      </c>
      <c r="BX6" s="148">
        <v>0</v>
      </c>
      <c r="BY6" s="148">
        <v>0</v>
      </c>
      <c r="BZ6" s="148">
        <v>0</v>
      </c>
      <c r="CA6" s="147">
        <v>0</v>
      </c>
      <c r="CB6" s="147">
        <v>0</v>
      </c>
      <c r="CC6" s="149"/>
      <c r="CD6" s="150"/>
      <c r="CE6" s="150"/>
      <c r="CF6" s="150"/>
      <c r="CG6" s="149"/>
      <c r="CH6" s="153"/>
      <c r="CI6" s="149"/>
      <c r="CJ6" s="149"/>
      <c r="CK6" s="151">
        <v>1167.962364</v>
      </c>
    </row>
    <row r="7" spans="1:89" s="152" customFormat="1" ht="26.25" customHeight="1" x14ac:dyDescent="0.25">
      <c r="A7" s="278" t="s">
        <v>26</v>
      </c>
      <c r="B7" s="207" t="s">
        <v>168</v>
      </c>
      <c r="C7" s="146">
        <v>398.76620400000002</v>
      </c>
      <c r="D7" s="147">
        <v>0</v>
      </c>
      <c r="E7" s="148">
        <v>0</v>
      </c>
      <c r="F7" s="148">
        <v>0</v>
      </c>
      <c r="G7" s="148">
        <v>0</v>
      </c>
      <c r="H7" s="147">
        <v>0</v>
      </c>
      <c r="I7" s="147">
        <v>0</v>
      </c>
      <c r="J7" s="148">
        <v>0</v>
      </c>
      <c r="K7" s="148">
        <v>0</v>
      </c>
      <c r="L7" s="148">
        <v>0</v>
      </c>
      <c r="M7" s="148">
        <v>0</v>
      </c>
      <c r="N7" s="148">
        <v>0</v>
      </c>
      <c r="O7" s="148">
        <v>0</v>
      </c>
      <c r="P7" s="148">
        <v>0</v>
      </c>
      <c r="Q7" s="148">
        <v>0</v>
      </c>
      <c r="R7" s="148">
        <v>0</v>
      </c>
      <c r="S7" s="148">
        <v>0</v>
      </c>
      <c r="T7" s="148">
        <v>0</v>
      </c>
      <c r="U7" s="148">
        <v>0</v>
      </c>
      <c r="V7" s="148">
        <v>0</v>
      </c>
      <c r="W7" s="148">
        <v>0</v>
      </c>
      <c r="X7" s="148">
        <v>0</v>
      </c>
      <c r="Y7" s="148">
        <v>0</v>
      </c>
      <c r="Z7" s="148">
        <v>0</v>
      </c>
      <c r="AA7" s="148">
        <v>0</v>
      </c>
      <c r="AB7" s="148">
        <v>0</v>
      </c>
      <c r="AC7" s="147">
        <v>398.76620400000002</v>
      </c>
      <c r="AD7" s="147">
        <v>0</v>
      </c>
      <c r="AE7" s="148">
        <v>0</v>
      </c>
      <c r="AF7" s="148">
        <v>0</v>
      </c>
      <c r="AG7" s="147">
        <v>0</v>
      </c>
      <c r="AH7" s="147">
        <v>0</v>
      </c>
      <c r="AI7" s="148">
        <v>0</v>
      </c>
      <c r="AJ7" s="148">
        <v>0</v>
      </c>
      <c r="AK7" s="148">
        <v>0</v>
      </c>
      <c r="AL7" s="147">
        <v>0</v>
      </c>
      <c r="AM7" s="148">
        <v>0</v>
      </c>
      <c r="AN7" s="148">
        <v>0</v>
      </c>
      <c r="AO7" s="148">
        <v>0</v>
      </c>
      <c r="AP7" s="148">
        <v>0</v>
      </c>
      <c r="AQ7" s="148">
        <v>0</v>
      </c>
      <c r="AR7" s="147">
        <v>0</v>
      </c>
      <c r="AS7" s="147">
        <v>0</v>
      </c>
      <c r="AT7" s="148">
        <v>0</v>
      </c>
      <c r="AU7" s="148">
        <v>0</v>
      </c>
      <c r="AV7" s="148">
        <v>0</v>
      </c>
      <c r="AW7" s="148">
        <v>0</v>
      </c>
      <c r="AX7" s="147">
        <v>0</v>
      </c>
      <c r="AY7" s="148">
        <v>0</v>
      </c>
      <c r="AZ7" s="148">
        <v>0</v>
      </c>
      <c r="BA7" s="148">
        <v>0</v>
      </c>
      <c r="BB7" s="147">
        <v>0</v>
      </c>
      <c r="BC7" s="148">
        <v>0</v>
      </c>
      <c r="BD7" s="147">
        <v>0</v>
      </c>
      <c r="BE7" s="148">
        <v>0</v>
      </c>
      <c r="BF7" s="148">
        <v>0</v>
      </c>
      <c r="BG7" s="148">
        <v>0</v>
      </c>
      <c r="BH7" s="148">
        <v>0</v>
      </c>
      <c r="BI7" s="148">
        <v>0</v>
      </c>
      <c r="BJ7" s="147">
        <v>0</v>
      </c>
      <c r="BK7" s="148">
        <v>0</v>
      </c>
      <c r="BL7" s="148">
        <v>0</v>
      </c>
      <c r="BM7" s="148">
        <v>0</v>
      </c>
      <c r="BN7" s="148">
        <v>0</v>
      </c>
      <c r="BO7" s="147">
        <v>0</v>
      </c>
      <c r="BP7" s="147">
        <v>0</v>
      </c>
      <c r="BQ7" s="147">
        <v>0</v>
      </c>
      <c r="BR7" s="148">
        <v>0</v>
      </c>
      <c r="BS7" s="148">
        <v>0</v>
      </c>
      <c r="BT7" s="147">
        <v>0</v>
      </c>
      <c r="BU7" s="148">
        <v>0</v>
      </c>
      <c r="BV7" s="148">
        <v>0</v>
      </c>
      <c r="BW7" s="147">
        <v>0</v>
      </c>
      <c r="BX7" s="148">
        <v>0</v>
      </c>
      <c r="BY7" s="148">
        <v>0</v>
      </c>
      <c r="BZ7" s="148">
        <v>0</v>
      </c>
      <c r="CA7" s="147">
        <v>0</v>
      </c>
      <c r="CB7" s="147">
        <v>0</v>
      </c>
      <c r="CC7" s="149"/>
      <c r="CD7" s="150"/>
      <c r="CE7" s="150"/>
      <c r="CF7" s="150"/>
      <c r="CG7" s="149"/>
      <c r="CH7" s="153"/>
      <c r="CI7" s="149"/>
      <c r="CJ7" s="149"/>
      <c r="CK7" s="151">
        <v>398.76620400000002</v>
      </c>
    </row>
    <row r="8" spans="1:89" s="152" customFormat="1" ht="26.25" customHeight="1" x14ac:dyDescent="0.25">
      <c r="A8" s="278" t="s">
        <v>27</v>
      </c>
      <c r="B8" s="207" t="s">
        <v>169</v>
      </c>
      <c r="C8" s="146">
        <v>1044.8806438090612</v>
      </c>
      <c r="D8" s="147">
        <v>0</v>
      </c>
      <c r="E8" s="148">
        <v>0</v>
      </c>
      <c r="F8" s="148">
        <v>0</v>
      </c>
      <c r="G8" s="148">
        <v>0</v>
      </c>
      <c r="H8" s="147">
        <v>0</v>
      </c>
      <c r="I8" s="147">
        <v>0</v>
      </c>
      <c r="J8" s="148">
        <v>0</v>
      </c>
      <c r="K8" s="148">
        <v>0</v>
      </c>
      <c r="L8" s="148">
        <v>0</v>
      </c>
      <c r="M8" s="148">
        <v>0</v>
      </c>
      <c r="N8" s="148">
        <v>0</v>
      </c>
      <c r="O8" s="148">
        <v>0</v>
      </c>
      <c r="P8" s="148">
        <v>0</v>
      </c>
      <c r="Q8" s="148">
        <v>0</v>
      </c>
      <c r="R8" s="148">
        <v>0</v>
      </c>
      <c r="S8" s="148">
        <v>0</v>
      </c>
      <c r="T8" s="148">
        <v>0</v>
      </c>
      <c r="U8" s="148">
        <v>0</v>
      </c>
      <c r="V8" s="148">
        <v>0</v>
      </c>
      <c r="W8" s="148">
        <v>0</v>
      </c>
      <c r="X8" s="148">
        <v>0</v>
      </c>
      <c r="Y8" s="148">
        <v>0</v>
      </c>
      <c r="Z8" s="148">
        <v>0</v>
      </c>
      <c r="AA8" s="148">
        <v>0</v>
      </c>
      <c r="AB8" s="148">
        <v>0</v>
      </c>
      <c r="AC8" s="147">
        <v>1044.8806438090612</v>
      </c>
      <c r="AD8" s="147">
        <v>0</v>
      </c>
      <c r="AE8" s="148">
        <v>0</v>
      </c>
      <c r="AF8" s="148">
        <v>0</v>
      </c>
      <c r="AG8" s="147">
        <v>0</v>
      </c>
      <c r="AH8" s="147">
        <v>0</v>
      </c>
      <c r="AI8" s="148">
        <v>0</v>
      </c>
      <c r="AJ8" s="148">
        <v>0</v>
      </c>
      <c r="AK8" s="148">
        <v>0</v>
      </c>
      <c r="AL8" s="147">
        <v>0</v>
      </c>
      <c r="AM8" s="148">
        <v>0</v>
      </c>
      <c r="AN8" s="148">
        <v>0</v>
      </c>
      <c r="AO8" s="148">
        <v>0</v>
      </c>
      <c r="AP8" s="148">
        <v>0</v>
      </c>
      <c r="AQ8" s="148">
        <v>0</v>
      </c>
      <c r="AR8" s="147">
        <v>0</v>
      </c>
      <c r="AS8" s="147">
        <v>0</v>
      </c>
      <c r="AT8" s="148">
        <v>0</v>
      </c>
      <c r="AU8" s="148">
        <v>0</v>
      </c>
      <c r="AV8" s="148">
        <v>0</v>
      </c>
      <c r="AW8" s="148">
        <v>0</v>
      </c>
      <c r="AX8" s="147">
        <v>0</v>
      </c>
      <c r="AY8" s="148">
        <v>0</v>
      </c>
      <c r="AZ8" s="148">
        <v>0</v>
      </c>
      <c r="BA8" s="148">
        <v>0</v>
      </c>
      <c r="BB8" s="147">
        <v>0</v>
      </c>
      <c r="BC8" s="148">
        <v>0</v>
      </c>
      <c r="BD8" s="147">
        <v>0</v>
      </c>
      <c r="BE8" s="148">
        <v>0</v>
      </c>
      <c r="BF8" s="148">
        <v>0</v>
      </c>
      <c r="BG8" s="148">
        <v>0</v>
      </c>
      <c r="BH8" s="148">
        <v>0</v>
      </c>
      <c r="BI8" s="148">
        <v>0</v>
      </c>
      <c r="BJ8" s="147">
        <v>0</v>
      </c>
      <c r="BK8" s="148">
        <v>0</v>
      </c>
      <c r="BL8" s="148">
        <v>0</v>
      </c>
      <c r="BM8" s="148">
        <v>0</v>
      </c>
      <c r="BN8" s="148">
        <v>0</v>
      </c>
      <c r="BO8" s="147">
        <v>0</v>
      </c>
      <c r="BP8" s="147">
        <v>0</v>
      </c>
      <c r="BQ8" s="147">
        <v>0</v>
      </c>
      <c r="BR8" s="148">
        <v>0</v>
      </c>
      <c r="BS8" s="148">
        <v>0</v>
      </c>
      <c r="BT8" s="147">
        <v>0</v>
      </c>
      <c r="BU8" s="148">
        <v>0</v>
      </c>
      <c r="BV8" s="148">
        <v>0</v>
      </c>
      <c r="BW8" s="147">
        <v>0</v>
      </c>
      <c r="BX8" s="148">
        <v>0</v>
      </c>
      <c r="BY8" s="148">
        <v>0</v>
      </c>
      <c r="BZ8" s="148">
        <v>0</v>
      </c>
      <c r="CA8" s="147">
        <v>0</v>
      </c>
      <c r="CB8" s="147">
        <v>0</v>
      </c>
      <c r="CC8" s="149"/>
      <c r="CD8" s="150"/>
      <c r="CE8" s="150"/>
      <c r="CF8" s="150"/>
      <c r="CG8" s="149"/>
      <c r="CH8" s="153"/>
      <c r="CI8" s="149"/>
      <c r="CJ8" s="149"/>
      <c r="CK8" s="151">
        <v>1044.8806438090612</v>
      </c>
    </row>
    <row r="9" spans="1:89" s="152" customFormat="1" ht="26.25" customHeight="1" x14ac:dyDescent="0.25">
      <c r="A9" s="278" t="s">
        <v>28</v>
      </c>
      <c r="B9" s="207" t="s">
        <v>170</v>
      </c>
      <c r="C9" s="146">
        <v>48796.609532750765</v>
      </c>
      <c r="D9" s="147">
        <v>40439.083905281019</v>
      </c>
      <c r="E9" s="148">
        <v>6763.702410866259</v>
      </c>
      <c r="F9" s="148">
        <v>33675.38149441476</v>
      </c>
      <c r="G9" s="148">
        <v>0</v>
      </c>
      <c r="H9" s="147">
        <v>0</v>
      </c>
      <c r="I9" s="147">
        <v>8357.525627469744</v>
      </c>
      <c r="J9" s="148">
        <v>0</v>
      </c>
      <c r="K9" s="148">
        <v>0</v>
      </c>
      <c r="L9" s="148">
        <v>0</v>
      </c>
      <c r="M9" s="148">
        <v>0</v>
      </c>
      <c r="N9" s="148">
        <v>0</v>
      </c>
      <c r="O9" s="148">
        <v>0</v>
      </c>
      <c r="P9" s="148">
        <v>8357.525627469744</v>
      </c>
      <c r="Q9" s="148">
        <v>0</v>
      </c>
      <c r="R9" s="148">
        <v>0</v>
      </c>
      <c r="S9" s="148">
        <v>0</v>
      </c>
      <c r="T9" s="148">
        <v>0</v>
      </c>
      <c r="U9" s="148">
        <v>0</v>
      </c>
      <c r="V9" s="148">
        <v>0</v>
      </c>
      <c r="W9" s="148">
        <v>0</v>
      </c>
      <c r="X9" s="148">
        <v>0</v>
      </c>
      <c r="Y9" s="148">
        <v>0</v>
      </c>
      <c r="Z9" s="148">
        <v>0</v>
      </c>
      <c r="AA9" s="148">
        <v>0</v>
      </c>
      <c r="AB9" s="148">
        <v>0</v>
      </c>
      <c r="AC9" s="147">
        <v>0</v>
      </c>
      <c r="AD9" s="147">
        <v>0</v>
      </c>
      <c r="AE9" s="148">
        <v>0</v>
      </c>
      <c r="AF9" s="148">
        <v>0</v>
      </c>
      <c r="AG9" s="147">
        <v>0</v>
      </c>
      <c r="AH9" s="147">
        <v>0</v>
      </c>
      <c r="AI9" s="148">
        <v>0</v>
      </c>
      <c r="AJ9" s="148">
        <v>0</v>
      </c>
      <c r="AK9" s="148">
        <v>0</v>
      </c>
      <c r="AL9" s="147">
        <v>0</v>
      </c>
      <c r="AM9" s="148">
        <v>0</v>
      </c>
      <c r="AN9" s="148">
        <v>0</v>
      </c>
      <c r="AO9" s="148">
        <v>0</v>
      </c>
      <c r="AP9" s="148">
        <v>0</v>
      </c>
      <c r="AQ9" s="148">
        <v>0</v>
      </c>
      <c r="AR9" s="147">
        <v>0</v>
      </c>
      <c r="AS9" s="147">
        <v>0</v>
      </c>
      <c r="AT9" s="148">
        <v>0</v>
      </c>
      <c r="AU9" s="148">
        <v>0</v>
      </c>
      <c r="AV9" s="148">
        <v>0</v>
      </c>
      <c r="AW9" s="148">
        <v>0</v>
      </c>
      <c r="AX9" s="147">
        <v>0</v>
      </c>
      <c r="AY9" s="148">
        <v>0</v>
      </c>
      <c r="AZ9" s="148">
        <v>0</v>
      </c>
      <c r="BA9" s="148">
        <v>0</v>
      </c>
      <c r="BB9" s="147">
        <v>0</v>
      </c>
      <c r="BC9" s="148">
        <v>0</v>
      </c>
      <c r="BD9" s="147">
        <v>0</v>
      </c>
      <c r="BE9" s="148">
        <v>0</v>
      </c>
      <c r="BF9" s="148">
        <v>0</v>
      </c>
      <c r="BG9" s="148">
        <v>0</v>
      </c>
      <c r="BH9" s="148">
        <v>0</v>
      </c>
      <c r="BI9" s="148">
        <v>0</v>
      </c>
      <c r="BJ9" s="147">
        <v>0</v>
      </c>
      <c r="BK9" s="148">
        <v>0</v>
      </c>
      <c r="BL9" s="148">
        <v>0</v>
      </c>
      <c r="BM9" s="148">
        <v>0</v>
      </c>
      <c r="BN9" s="148">
        <v>0</v>
      </c>
      <c r="BO9" s="147">
        <v>0</v>
      </c>
      <c r="BP9" s="147">
        <v>0</v>
      </c>
      <c r="BQ9" s="147">
        <v>0</v>
      </c>
      <c r="BR9" s="148">
        <v>0</v>
      </c>
      <c r="BS9" s="148">
        <v>0</v>
      </c>
      <c r="BT9" s="147">
        <v>0</v>
      </c>
      <c r="BU9" s="148">
        <v>0</v>
      </c>
      <c r="BV9" s="148">
        <v>0</v>
      </c>
      <c r="BW9" s="147">
        <v>0</v>
      </c>
      <c r="BX9" s="148">
        <v>0</v>
      </c>
      <c r="BY9" s="148">
        <v>0</v>
      </c>
      <c r="BZ9" s="148">
        <v>0</v>
      </c>
      <c r="CA9" s="147">
        <v>0</v>
      </c>
      <c r="CB9" s="147">
        <v>0</v>
      </c>
      <c r="CC9" s="149"/>
      <c r="CD9" s="150"/>
      <c r="CE9" s="150"/>
      <c r="CF9" s="150"/>
      <c r="CG9" s="149"/>
      <c r="CH9" s="153"/>
      <c r="CI9" s="149"/>
      <c r="CJ9" s="149"/>
      <c r="CK9" s="151">
        <v>48796.609532750765</v>
      </c>
    </row>
    <row r="10" spans="1:89" s="152" customFormat="1" ht="26.25" customHeight="1" x14ac:dyDescent="0.25">
      <c r="A10" s="278" t="s">
        <v>29</v>
      </c>
      <c r="B10" s="208" t="s">
        <v>171</v>
      </c>
      <c r="C10" s="146">
        <v>85.017626405372411</v>
      </c>
      <c r="D10" s="147">
        <v>0</v>
      </c>
      <c r="E10" s="148">
        <v>0</v>
      </c>
      <c r="F10" s="148">
        <v>0</v>
      </c>
      <c r="G10" s="148">
        <v>0</v>
      </c>
      <c r="H10" s="147">
        <v>0</v>
      </c>
      <c r="I10" s="147">
        <v>0</v>
      </c>
      <c r="J10" s="148">
        <v>0</v>
      </c>
      <c r="K10" s="148">
        <v>0</v>
      </c>
      <c r="L10" s="148">
        <v>0</v>
      </c>
      <c r="M10" s="148">
        <v>0</v>
      </c>
      <c r="N10" s="148">
        <v>0</v>
      </c>
      <c r="O10" s="148">
        <v>0</v>
      </c>
      <c r="P10" s="148">
        <v>0</v>
      </c>
      <c r="Q10" s="148">
        <v>0</v>
      </c>
      <c r="R10" s="148">
        <v>0</v>
      </c>
      <c r="S10" s="148">
        <v>0</v>
      </c>
      <c r="T10" s="148">
        <v>0</v>
      </c>
      <c r="U10" s="148">
        <v>0</v>
      </c>
      <c r="V10" s="148">
        <v>0</v>
      </c>
      <c r="W10" s="148">
        <v>0</v>
      </c>
      <c r="X10" s="148">
        <v>0</v>
      </c>
      <c r="Y10" s="148">
        <v>0</v>
      </c>
      <c r="Z10" s="148">
        <v>0</v>
      </c>
      <c r="AA10" s="148">
        <v>0</v>
      </c>
      <c r="AB10" s="148">
        <v>0</v>
      </c>
      <c r="AC10" s="147">
        <v>85.017626405372411</v>
      </c>
      <c r="AD10" s="147">
        <v>0</v>
      </c>
      <c r="AE10" s="148">
        <v>0</v>
      </c>
      <c r="AF10" s="148">
        <v>0</v>
      </c>
      <c r="AG10" s="147">
        <v>0</v>
      </c>
      <c r="AH10" s="147">
        <v>0</v>
      </c>
      <c r="AI10" s="148">
        <v>0</v>
      </c>
      <c r="AJ10" s="148">
        <v>0</v>
      </c>
      <c r="AK10" s="148">
        <v>0</v>
      </c>
      <c r="AL10" s="147">
        <v>0</v>
      </c>
      <c r="AM10" s="148">
        <v>0</v>
      </c>
      <c r="AN10" s="148">
        <v>0</v>
      </c>
      <c r="AO10" s="148">
        <v>0</v>
      </c>
      <c r="AP10" s="148">
        <v>0</v>
      </c>
      <c r="AQ10" s="148">
        <v>0</v>
      </c>
      <c r="AR10" s="147">
        <v>0</v>
      </c>
      <c r="AS10" s="147">
        <v>0</v>
      </c>
      <c r="AT10" s="148">
        <v>0</v>
      </c>
      <c r="AU10" s="148">
        <v>0</v>
      </c>
      <c r="AV10" s="148">
        <v>0</v>
      </c>
      <c r="AW10" s="148">
        <v>0</v>
      </c>
      <c r="AX10" s="147">
        <v>0</v>
      </c>
      <c r="AY10" s="148">
        <v>0</v>
      </c>
      <c r="AZ10" s="148">
        <v>0</v>
      </c>
      <c r="BA10" s="148">
        <v>0</v>
      </c>
      <c r="BB10" s="147">
        <v>0</v>
      </c>
      <c r="BC10" s="148">
        <v>0</v>
      </c>
      <c r="BD10" s="147">
        <v>0</v>
      </c>
      <c r="BE10" s="148">
        <v>0</v>
      </c>
      <c r="BF10" s="148">
        <v>0</v>
      </c>
      <c r="BG10" s="148">
        <v>0</v>
      </c>
      <c r="BH10" s="148">
        <v>0</v>
      </c>
      <c r="BI10" s="148">
        <v>0</v>
      </c>
      <c r="BJ10" s="147">
        <v>0</v>
      </c>
      <c r="BK10" s="148">
        <v>0</v>
      </c>
      <c r="BL10" s="148">
        <v>0</v>
      </c>
      <c r="BM10" s="148">
        <v>0</v>
      </c>
      <c r="BN10" s="148">
        <v>0</v>
      </c>
      <c r="BO10" s="147">
        <v>0</v>
      </c>
      <c r="BP10" s="147">
        <v>0</v>
      </c>
      <c r="BQ10" s="147">
        <v>0</v>
      </c>
      <c r="BR10" s="148">
        <v>0</v>
      </c>
      <c r="BS10" s="148">
        <v>0</v>
      </c>
      <c r="BT10" s="147">
        <v>0</v>
      </c>
      <c r="BU10" s="148">
        <v>0</v>
      </c>
      <c r="BV10" s="148">
        <v>0</v>
      </c>
      <c r="BW10" s="147">
        <v>0</v>
      </c>
      <c r="BX10" s="148">
        <v>0</v>
      </c>
      <c r="BY10" s="148">
        <v>0</v>
      </c>
      <c r="BZ10" s="148">
        <v>0</v>
      </c>
      <c r="CA10" s="147">
        <v>0</v>
      </c>
      <c r="CB10" s="147">
        <v>0</v>
      </c>
      <c r="CC10" s="149"/>
      <c r="CD10" s="150"/>
      <c r="CE10" s="150"/>
      <c r="CF10" s="150"/>
      <c r="CG10" s="149"/>
      <c r="CH10" s="153"/>
      <c r="CI10" s="149"/>
      <c r="CJ10" s="149"/>
      <c r="CK10" s="151">
        <v>85.017626405372411</v>
      </c>
    </row>
    <row r="11" spans="1:89" s="157" customFormat="1" ht="26.25" customHeight="1" x14ac:dyDescent="0.25">
      <c r="A11" s="276" t="s">
        <v>30</v>
      </c>
      <c r="B11" s="206" t="s">
        <v>172</v>
      </c>
      <c r="C11" s="154">
        <v>2346024.2420249656</v>
      </c>
      <c r="D11" s="155">
        <v>4622.2601407414904</v>
      </c>
      <c r="E11" s="155">
        <v>4622.2601407414904</v>
      </c>
      <c r="F11" s="155">
        <v>0</v>
      </c>
      <c r="G11" s="155">
        <v>0</v>
      </c>
      <c r="H11" s="155">
        <v>0</v>
      </c>
      <c r="I11" s="155">
        <v>1551857.2068267076</v>
      </c>
      <c r="J11" s="155">
        <v>2787.4170540630512</v>
      </c>
      <c r="K11" s="155">
        <v>21.305523811193307</v>
      </c>
      <c r="L11" s="155">
        <v>1164.6032833235006</v>
      </c>
      <c r="M11" s="155">
        <v>987.3620090567141</v>
      </c>
      <c r="N11" s="155">
        <v>954.90603275620094</v>
      </c>
      <c r="O11" s="155">
        <v>1493939.9978681244</v>
      </c>
      <c r="P11" s="155">
        <v>4156.489400244157</v>
      </c>
      <c r="Q11" s="155">
        <v>42.305912327618934</v>
      </c>
      <c r="R11" s="155">
        <v>1270.8075014856668</v>
      </c>
      <c r="S11" s="155">
        <v>43.089413065948811</v>
      </c>
      <c r="T11" s="155">
        <v>45432.169215948277</v>
      </c>
      <c r="U11" s="155">
        <v>0</v>
      </c>
      <c r="V11" s="155">
        <v>0</v>
      </c>
      <c r="W11" s="155">
        <v>0</v>
      </c>
      <c r="X11" s="155">
        <v>0</v>
      </c>
      <c r="Y11" s="155">
        <v>0</v>
      </c>
      <c r="Z11" s="155">
        <v>0</v>
      </c>
      <c r="AA11" s="155">
        <v>1056.7536125008257</v>
      </c>
      <c r="AB11" s="155">
        <v>0</v>
      </c>
      <c r="AC11" s="155">
        <v>787772.81682905462</v>
      </c>
      <c r="AD11" s="155">
        <v>1604.1382743005386</v>
      </c>
      <c r="AE11" s="155">
        <v>0.37876190416471905</v>
      </c>
      <c r="AF11" s="155">
        <v>1603.759512396374</v>
      </c>
      <c r="AG11" s="155">
        <v>35.060725531986428</v>
      </c>
      <c r="AH11" s="155">
        <v>8.9244149319844599</v>
      </c>
      <c r="AI11" s="155">
        <v>0</v>
      </c>
      <c r="AJ11" s="155">
        <v>8.9244149319844599</v>
      </c>
      <c r="AK11" s="155">
        <v>0</v>
      </c>
      <c r="AL11" s="155">
        <v>0</v>
      </c>
      <c r="AM11" s="155">
        <v>0</v>
      </c>
      <c r="AN11" s="155">
        <v>0</v>
      </c>
      <c r="AO11" s="155">
        <v>0</v>
      </c>
      <c r="AP11" s="155">
        <v>0</v>
      </c>
      <c r="AQ11" s="155">
        <v>0</v>
      </c>
      <c r="AR11" s="155">
        <v>1.2765832743204082</v>
      </c>
      <c r="AS11" s="155">
        <v>0.84691887914582098</v>
      </c>
      <c r="AT11" s="155">
        <v>0</v>
      </c>
      <c r="AU11" s="155">
        <v>0.84691887914582098</v>
      </c>
      <c r="AV11" s="155">
        <v>0</v>
      </c>
      <c r="AW11" s="155">
        <v>0</v>
      </c>
      <c r="AX11" s="155">
        <v>0</v>
      </c>
      <c r="AY11" s="155">
        <v>0</v>
      </c>
      <c r="AZ11" s="155">
        <v>0</v>
      </c>
      <c r="BA11" s="155">
        <v>0</v>
      </c>
      <c r="BB11" s="155">
        <v>0</v>
      </c>
      <c r="BC11" s="155">
        <v>0</v>
      </c>
      <c r="BD11" s="155">
        <v>0</v>
      </c>
      <c r="BE11" s="155">
        <v>0</v>
      </c>
      <c r="BF11" s="155">
        <v>0</v>
      </c>
      <c r="BG11" s="155">
        <v>0</v>
      </c>
      <c r="BH11" s="155">
        <v>0</v>
      </c>
      <c r="BI11" s="155">
        <v>0</v>
      </c>
      <c r="BJ11" s="155">
        <v>0</v>
      </c>
      <c r="BK11" s="155">
        <v>0</v>
      </c>
      <c r="BL11" s="155">
        <v>0</v>
      </c>
      <c r="BM11" s="155">
        <v>0</v>
      </c>
      <c r="BN11" s="155">
        <v>0</v>
      </c>
      <c r="BO11" s="155">
        <v>65.065556381460269</v>
      </c>
      <c r="BP11" s="155">
        <v>2.0515358184235204</v>
      </c>
      <c r="BQ11" s="155">
        <v>41.46536977454376</v>
      </c>
      <c r="BR11" s="155">
        <v>41.46536977454376</v>
      </c>
      <c r="BS11" s="155">
        <v>0</v>
      </c>
      <c r="BT11" s="155">
        <v>3.5464968120602895</v>
      </c>
      <c r="BU11" s="155">
        <v>1.6298867408867534</v>
      </c>
      <c r="BV11" s="155">
        <v>1.9166100711735359</v>
      </c>
      <c r="BW11" s="155">
        <v>7.5575826739859426</v>
      </c>
      <c r="BX11" s="155">
        <v>1.0950121511603581</v>
      </c>
      <c r="BY11" s="155">
        <v>0</v>
      </c>
      <c r="BZ11" s="155">
        <v>6.462570522825585</v>
      </c>
      <c r="CA11" s="155">
        <v>2.0247700832731148</v>
      </c>
      <c r="CB11" s="155">
        <v>0</v>
      </c>
      <c r="CC11" s="155"/>
      <c r="CD11" s="155"/>
      <c r="CE11" s="155"/>
      <c r="CF11" s="155"/>
      <c r="CG11" s="155"/>
      <c r="CH11" s="155"/>
      <c r="CI11" s="155"/>
      <c r="CJ11" s="156"/>
      <c r="CK11" s="154">
        <v>2346024.2420249656</v>
      </c>
    </row>
    <row r="12" spans="1:89" s="157" customFormat="1" ht="26.25" customHeight="1" x14ac:dyDescent="0.25">
      <c r="A12" s="277" t="s">
        <v>31</v>
      </c>
      <c r="B12" s="209" t="s">
        <v>173</v>
      </c>
      <c r="C12" s="146">
        <v>110802.96992617709</v>
      </c>
      <c r="D12" s="147">
        <v>0</v>
      </c>
      <c r="E12" s="148">
        <v>0</v>
      </c>
      <c r="F12" s="148">
        <v>0</v>
      </c>
      <c r="G12" s="148">
        <v>0</v>
      </c>
      <c r="H12" s="147">
        <v>0</v>
      </c>
      <c r="I12" s="147">
        <v>62599.570235177081</v>
      </c>
      <c r="J12" s="148">
        <v>186.40704879877913</v>
      </c>
      <c r="K12" s="148">
        <v>0</v>
      </c>
      <c r="L12" s="148">
        <v>0</v>
      </c>
      <c r="M12" s="148">
        <v>97.201251817513779</v>
      </c>
      <c r="N12" s="148">
        <v>117.44625508081826</v>
      </c>
      <c r="O12" s="148">
        <v>21051.360000000001</v>
      </c>
      <c r="P12" s="148">
        <v>0</v>
      </c>
      <c r="Q12" s="148">
        <v>0</v>
      </c>
      <c r="R12" s="148">
        <v>0</v>
      </c>
      <c r="S12" s="148">
        <v>0</v>
      </c>
      <c r="T12" s="148">
        <v>41147.155679479969</v>
      </c>
      <c r="U12" s="148">
        <v>0</v>
      </c>
      <c r="V12" s="148">
        <v>0</v>
      </c>
      <c r="W12" s="148">
        <v>0</v>
      </c>
      <c r="X12" s="148">
        <v>0</v>
      </c>
      <c r="Y12" s="148">
        <v>0</v>
      </c>
      <c r="Z12" s="148">
        <v>0</v>
      </c>
      <c r="AA12" s="148">
        <v>0</v>
      </c>
      <c r="AB12" s="148">
        <v>0</v>
      </c>
      <c r="AC12" s="147">
        <v>48203.399691000006</v>
      </c>
      <c r="AD12" s="147">
        <v>0</v>
      </c>
      <c r="AE12" s="148">
        <v>0</v>
      </c>
      <c r="AF12" s="148">
        <v>0</v>
      </c>
      <c r="AG12" s="147">
        <v>0</v>
      </c>
      <c r="AH12" s="147">
        <v>0</v>
      </c>
      <c r="AI12" s="148">
        <v>0</v>
      </c>
      <c r="AJ12" s="148">
        <v>0</v>
      </c>
      <c r="AK12" s="148">
        <v>0</v>
      </c>
      <c r="AL12" s="147">
        <v>0</v>
      </c>
      <c r="AM12" s="148">
        <v>0</v>
      </c>
      <c r="AN12" s="148">
        <v>0</v>
      </c>
      <c r="AO12" s="148">
        <v>0</v>
      </c>
      <c r="AP12" s="148">
        <v>0</v>
      </c>
      <c r="AQ12" s="148">
        <v>0</v>
      </c>
      <c r="AR12" s="147">
        <v>0</v>
      </c>
      <c r="AS12" s="147">
        <v>0</v>
      </c>
      <c r="AT12" s="148">
        <v>0</v>
      </c>
      <c r="AU12" s="148">
        <v>0</v>
      </c>
      <c r="AV12" s="148">
        <v>0</v>
      </c>
      <c r="AW12" s="148">
        <v>0</v>
      </c>
      <c r="AX12" s="147">
        <v>0</v>
      </c>
      <c r="AY12" s="148">
        <v>0</v>
      </c>
      <c r="AZ12" s="148">
        <v>0</v>
      </c>
      <c r="BA12" s="148">
        <v>0</v>
      </c>
      <c r="BB12" s="147">
        <v>0</v>
      </c>
      <c r="BC12" s="148">
        <v>0</v>
      </c>
      <c r="BD12" s="147">
        <v>0</v>
      </c>
      <c r="BE12" s="148">
        <v>0</v>
      </c>
      <c r="BF12" s="148">
        <v>0</v>
      </c>
      <c r="BG12" s="148">
        <v>0</v>
      </c>
      <c r="BH12" s="148">
        <v>0</v>
      </c>
      <c r="BI12" s="148">
        <v>0</v>
      </c>
      <c r="BJ12" s="147">
        <v>0</v>
      </c>
      <c r="BK12" s="148">
        <v>0</v>
      </c>
      <c r="BL12" s="148">
        <v>0</v>
      </c>
      <c r="BM12" s="148">
        <v>0</v>
      </c>
      <c r="BN12" s="148">
        <v>0</v>
      </c>
      <c r="BO12" s="147">
        <v>0</v>
      </c>
      <c r="BP12" s="147">
        <v>0</v>
      </c>
      <c r="BQ12" s="147">
        <v>0</v>
      </c>
      <c r="BR12" s="148">
        <v>0</v>
      </c>
      <c r="BS12" s="148">
        <v>0</v>
      </c>
      <c r="BT12" s="147">
        <v>0</v>
      </c>
      <c r="BU12" s="148">
        <v>0</v>
      </c>
      <c r="BV12" s="148">
        <v>0</v>
      </c>
      <c r="BW12" s="147">
        <v>0</v>
      </c>
      <c r="BX12" s="148">
        <v>0</v>
      </c>
      <c r="BY12" s="148">
        <v>0</v>
      </c>
      <c r="BZ12" s="148">
        <v>0</v>
      </c>
      <c r="CA12" s="147">
        <v>0</v>
      </c>
      <c r="CB12" s="147">
        <v>0</v>
      </c>
      <c r="CC12" s="158"/>
      <c r="CD12" s="159"/>
      <c r="CE12" s="159"/>
      <c r="CF12" s="159"/>
      <c r="CG12" s="151"/>
      <c r="CH12" s="151"/>
      <c r="CI12" s="151"/>
      <c r="CJ12" s="149"/>
      <c r="CK12" s="151">
        <v>110802.96992617709</v>
      </c>
    </row>
    <row r="13" spans="1:89" s="157" customFormat="1" ht="26.25" customHeight="1" x14ac:dyDescent="0.25">
      <c r="A13" s="278" t="s">
        <v>32</v>
      </c>
      <c r="B13" s="210" t="s">
        <v>174</v>
      </c>
      <c r="C13" s="146">
        <v>0</v>
      </c>
      <c r="D13" s="147">
        <v>0</v>
      </c>
      <c r="E13" s="148">
        <v>0</v>
      </c>
      <c r="F13" s="148">
        <v>0</v>
      </c>
      <c r="G13" s="148">
        <v>0</v>
      </c>
      <c r="H13" s="147">
        <v>0</v>
      </c>
      <c r="I13" s="147">
        <v>0</v>
      </c>
      <c r="J13" s="148">
        <v>0</v>
      </c>
      <c r="K13" s="148">
        <v>0</v>
      </c>
      <c r="L13" s="148">
        <v>0</v>
      </c>
      <c r="M13" s="148">
        <v>0</v>
      </c>
      <c r="N13" s="148">
        <v>0</v>
      </c>
      <c r="O13" s="148">
        <v>0</v>
      </c>
      <c r="P13" s="148">
        <v>0</v>
      </c>
      <c r="Q13" s="148">
        <v>0</v>
      </c>
      <c r="R13" s="148">
        <v>0</v>
      </c>
      <c r="S13" s="148">
        <v>0</v>
      </c>
      <c r="T13" s="148">
        <v>0</v>
      </c>
      <c r="U13" s="148">
        <v>0</v>
      </c>
      <c r="V13" s="148">
        <v>0</v>
      </c>
      <c r="W13" s="148">
        <v>0</v>
      </c>
      <c r="X13" s="148">
        <v>0</v>
      </c>
      <c r="Y13" s="148">
        <v>0</v>
      </c>
      <c r="Z13" s="148">
        <v>0</v>
      </c>
      <c r="AA13" s="148">
        <v>0</v>
      </c>
      <c r="AB13" s="148">
        <v>0</v>
      </c>
      <c r="AC13" s="147">
        <v>0</v>
      </c>
      <c r="AD13" s="147">
        <v>0</v>
      </c>
      <c r="AE13" s="148">
        <v>0</v>
      </c>
      <c r="AF13" s="148">
        <v>0</v>
      </c>
      <c r="AG13" s="147">
        <v>0</v>
      </c>
      <c r="AH13" s="147">
        <v>0</v>
      </c>
      <c r="AI13" s="148">
        <v>0</v>
      </c>
      <c r="AJ13" s="148">
        <v>0</v>
      </c>
      <c r="AK13" s="148">
        <v>0</v>
      </c>
      <c r="AL13" s="147">
        <v>0</v>
      </c>
      <c r="AM13" s="148">
        <v>0</v>
      </c>
      <c r="AN13" s="148">
        <v>0</v>
      </c>
      <c r="AO13" s="148">
        <v>0</v>
      </c>
      <c r="AP13" s="148">
        <v>0</v>
      </c>
      <c r="AQ13" s="148">
        <v>0</v>
      </c>
      <c r="AR13" s="147">
        <v>0</v>
      </c>
      <c r="AS13" s="147">
        <v>0</v>
      </c>
      <c r="AT13" s="148">
        <v>0</v>
      </c>
      <c r="AU13" s="148">
        <v>0</v>
      </c>
      <c r="AV13" s="148">
        <v>0</v>
      </c>
      <c r="AW13" s="148">
        <v>0</v>
      </c>
      <c r="AX13" s="147">
        <v>0</v>
      </c>
      <c r="AY13" s="148">
        <v>0</v>
      </c>
      <c r="AZ13" s="148">
        <v>0</v>
      </c>
      <c r="BA13" s="148">
        <v>0</v>
      </c>
      <c r="BB13" s="147">
        <v>0</v>
      </c>
      <c r="BC13" s="148">
        <v>0</v>
      </c>
      <c r="BD13" s="147">
        <v>0</v>
      </c>
      <c r="BE13" s="148">
        <v>0</v>
      </c>
      <c r="BF13" s="148">
        <v>0</v>
      </c>
      <c r="BG13" s="148">
        <v>0</v>
      </c>
      <c r="BH13" s="148">
        <v>0</v>
      </c>
      <c r="BI13" s="148">
        <v>0</v>
      </c>
      <c r="BJ13" s="147">
        <v>0</v>
      </c>
      <c r="BK13" s="148">
        <v>0</v>
      </c>
      <c r="BL13" s="148">
        <v>0</v>
      </c>
      <c r="BM13" s="148">
        <v>0</v>
      </c>
      <c r="BN13" s="148">
        <v>0</v>
      </c>
      <c r="BO13" s="147">
        <v>0</v>
      </c>
      <c r="BP13" s="147">
        <v>0</v>
      </c>
      <c r="BQ13" s="147">
        <v>0</v>
      </c>
      <c r="BR13" s="148">
        <v>0</v>
      </c>
      <c r="BS13" s="148">
        <v>0</v>
      </c>
      <c r="BT13" s="147">
        <v>0</v>
      </c>
      <c r="BU13" s="148">
        <v>0</v>
      </c>
      <c r="BV13" s="148">
        <v>0</v>
      </c>
      <c r="BW13" s="147">
        <v>0</v>
      </c>
      <c r="BX13" s="148">
        <v>0</v>
      </c>
      <c r="BY13" s="148">
        <v>0</v>
      </c>
      <c r="BZ13" s="148">
        <v>0</v>
      </c>
      <c r="CA13" s="147">
        <v>0</v>
      </c>
      <c r="CB13" s="147">
        <v>0</v>
      </c>
      <c r="CC13" s="158"/>
      <c r="CD13" s="148"/>
      <c r="CE13" s="148"/>
      <c r="CF13" s="148"/>
      <c r="CG13" s="153"/>
      <c r="CH13" s="153"/>
      <c r="CI13" s="153"/>
      <c r="CJ13" s="149"/>
      <c r="CK13" s="151">
        <v>0</v>
      </c>
    </row>
    <row r="14" spans="1:89" s="157" customFormat="1" ht="26.25" customHeight="1" x14ac:dyDescent="0.25">
      <c r="A14" s="278" t="s">
        <v>33</v>
      </c>
      <c r="B14" s="210" t="s">
        <v>175</v>
      </c>
      <c r="C14" s="146">
        <v>10385.09302656503</v>
      </c>
      <c r="D14" s="147">
        <v>0</v>
      </c>
      <c r="E14" s="148">
        <v>0</v>
      </c>
      <c r="F14" s="148">
        <v>0</v>
      </c>
      <c r="G14" s="148">
        <v>0</v>
      </c>
      <c r="H14" s="147">
        <v>0</v>
      </c>
      <c r="I14" s="147">
        <v>1378.5820255650312</v>
      </c>
      <c r="J14" s="148">
        <v>0</v>
      </c>
      <c r="K14" s="148">
        <v>0</v>
      </c>
      <c r="L14" s="148">
        <v>0</v>
      </c>
      <c r="M14" s="148">
        <v>0</v>
      </c>
      <c r="N14" s="148">
        <v>0</v>
      </c>
      <c r="O14" s="148">
        <v>149.04600000000053</v>
      </c>
      <c r="P14" s="148">
        <v>0</v>
      </c>
      <c r="Q14" s="148">
        <v>0</v>
      </c>
      <c r="R14" s="148">
        <v>0</v>
      </c>
      <c r="S14" s="148">
        <v>0</v>
      </c>
      <c r="T14" s="148">
        <v>1229.5360255650307</v>
      </c>
      <c r="U14" s="148">
        <v>0</v>
      </c>
      <c r="V14" s="148">
        <v>0</v>
      </c>
      <c r="W14" s="148">
        <v>0</v>
      </c>
      <c r="X14" s="148">
        <v>0</v>
      </c>
      <c r="Y14" s="148">
        <v>0</v>
      </c>
      <c r="Z14" s="148">
        <v>0</v>
      </c>
      <c r="AA14" s="148">
        <v>0</v>
      </c>
      <c r="AB14" s="148">
        <v>0</v>
      </c>
      <c r="AC14" s="147">
        <v>9006.5110009999989</v>
      </c>
      <c r="AD14" s="147">
        <v>0</v>
      </c>
      <c r="AE14" s="148">
        <v>0</v>
      </c>
      <c r="AF14" s="148">
        <v>0</v>
      </c>
      <c r="AG14" s="147">
        <v>0</v>
      </c>
      <c r="AH14" s="147">
        <v>0</v>
      </c>
      <c r="AI14" s="148">
        <v>0</v>
      </c>
      <c r="AJ14" s="148">
        <v>0</v>
      </c>
      <c r="AK14" s="148">
        <v>0</v>
      </c>
      <c r="AL14" s="147">
        <v>0</v>
      </c>
      <c r="AM14" s="148">
        <v>0</v>
      </c>
      <c r="AN14" s="148">
        <v>0</v>
      </c>
      <c r="AO14" s="148">
        <v>0</v>
      </c>
      <c r="AP14" s="148">
        <v>0</v>
      </c>
      <c r="AQ14" s="148">
        <v>0</v>
      </c>
      <c r="AR14" s="147">
        <v>0</v>
      </c>
      <c r="AS14" s="147">
        <v>0</v>
      </c>
      <c r="AT14" s="148">
        <v>0</v>
      </c>
      <c r="AU14" s="148">
        <v>0</v>
      </c>
      <c r="AV14" s="148">
        <v>0</v>
      </c>
      <c r="AW14" s="148">
        <v>0</v>
      </c>
      <c r="AX14" s="147">
        <v>0</v>
      </c>
      <c r="AY14" s="148">
        <v>0</v>
      </c>
      <c r="AZ14" s="148">
        <v>0</v>
      </c>
      <c r="BA14" s="148">
        <v>0</v>
      </c>
      <c r="BB14" s="147">
        <v>0</v>
      </c>
      <c r="BC14" s="148">
        <v>0</v>
      </c>
      <c r="BD14" s="147">
        <v>0</v>
      </c>
      <c r="BE14" s="148">
        <v>0</v>
      </c>
      <c r="BF14" s="148">
        <v>0</v>
      </c>
      <c r="BG14" s="148">
        <v>0</v>
      </c>
      <c r="BH14" s="148">
        <v>0</v>
      </c>
      <c r="BI14" s="148">
        <v>0</v>
      </c>
      <c r="BJ14" s="147">
        <v>0</v>
      </c>
      <c r="BK14" s="148">
        <v>0</v>
      </c>
      <c r="BL14" s="148">
        <v>0</v>
      </c>
      <c r="BM14" s="148">
        <v>0</v>
      </c>
      <c r="BN14" s="148">
        <v>0</v>
      </c>
      <c r="BO14" s="147">
        <v>0</v>
      </c>
      <c r="BP14" s="147">
        <v>0</v>
      </c>
      <c r="BQ14" s="147">
        <v>0</v>
      </c>
      <c r="BR14" s="148">
        <v>0</v>
      </c>
      <c r="BS14" s="148">
        <v>0</v>
      </c>
      <c r="BT14" s="147">
        <v>0</v>
      </c>
      <c r="BU14" s="148">
        <v>0</v>
      </c>
      <c r="BV14" s="148">
        <v>0</v>
      </c>
      <c r="BW14" s="147">
        <v>0</v>
      </c>
      <c r="BX14" s="148">
        <v>0</v>
      </c>
      <c r="BY14" s="148">
        <v>0</v>
      </c>
      <c r="BZ14" s="148">
        <v>0</v>
      </c>
      <c r="CA14" s="147">
        <v>0</v>
      </c>
      <c r="CB14" s="147">
        <v>0</v>
      </c>
      <c r="CC14" s="158"/>
      <c r="CD14" s="148"/>
      <c r="CE14" s="148"/>
      <c r="CF14" s="148"/>
      <c r="CG14" s="153"/>
      <c r="CH14" s="153"/>
      <c r="CI14" s="153"/>
      <c r="CJ14" s="149"/>
      <c r="CK14" s="151">
        <v>10385.09302656503</v>
      </c>
    </row>
    <row r="15" spans="1:89" s="157" customFormat="1" ht="26.25" customHeight="1" x14ac:dyDescent="0.25">
      <c r="A15" s="278" t="s">
        <v>34</v>
      </c>
      <c r="B15" s="210" t="s">
        <v>176</v>
      </c>
      <c r="C15" s="146">
        <v>2618.4842341693598</v>
      </c>
      <c r="D15" s="147">
        <v>0</v>
      </c>
      <c r="E15" s="148">
        <v>0</v>
      </c>
      <c r="F15" s="148">
        <v>0</v>
      </c>
      <c r="G15" s="148">
        <v>0</v>
      </c>
      <c r="H15" s="147">
        <v>0</v>
      </c>
      <c r="I15" s="147">
        <v>2618.4842341693598</v>
      </c>
      <c r="J15" s="148">
        <v>0</v>
      </c>
      <c r="K15" s="148">
        <v>0</v>
      </c>
      <c r="L15" s="148">
        <v>0</v>
      </c>
      <c r="M15" s="148">
        <v>0</v>
      </c>
      <c r="N15" s="148">
        <v>0</v>
      </c>
      <c r="O15" s="148">
        <v>0</v>
      </c>
      <c r="P15" s="148">
        <v>0</v>
      </c>
      <c r="Q15" s="148">
        <v>0</v>
      </c>
      <c r="R15" s="148">
        <v>0</v>
      </c>
      <c r="S15" s="148">
        <v>0</v>
      </c>
      <c r="T15" s="148">
        <v>2618.4842341693598</v>
      </c>
      <c r="U15" s="148">
        <v>0</v>
      </c>
      <c r="V15" s="148">
        <v>0</v>
      </c>
      <c r="W15" s="148">
        <v>0</v>
      </c>
      <c r="X15" s="148">
        <v>0</v>
      </c>
      <c r="Y15" s="148">
        <v>0</v>
      </c>
      <c r="Z15" s="148">
        <v>0</v>
      </c>
      <c r="AA15" s="148">
        <v>0</v>
      </c>
      <c r="AB15" s="148">
        <v>0</v>
      </c>
      <c r="AC15" s="147">
        <v>0</v>
      </c>
      <c r="AD15" s="147">
        <v>0</v>
      </c>
      <c r="AE15" s="148">
        <v>0</v>
      </c>
      <c r="AF15" s="148">
        <v>0</v>
      </c>
      <c r="AG15" s="147">
        <v>0</v>
      </c>
      <c r="AH15" s="147">
        <v>0</v>
      </c>
      <c r="AI15" s="148">
        <v>0</v>
      </c>
      <c r="AJ15" s="148">
        <v>0</v>
      </c>
      <c r="AK15" s="148">
        <v>0</v>
      </c>
      <c r="AL15" s="147">
        <v>0</v>
      </c>
      <c r="AM15" s="148">
        <v>0</v>
      </c>
      <c r="AN15" s="148">
        <v>0</v>
      </c>
      <c r="AO15" s="148">
        <v>0</v>
      </c>
      <c r="AP15" s="148">
        <v>0</v>
      </c>
      <c r="AQ15" s="148">
        <v>0</v>
      </c>
      <c r="AR15" s="147">
        <v>0</v>
      </c>
      <c r="AS15" s="147">
        <v>0</v>
      </c>
      <c r="AT15" s="148">
        <v>0</v>
      </c>
      <c r="AU15" s="148">
        <v>0</v>
      </c>
      <c r="AV15" s="148">
        <v>0</v>
      </c>
      <c r="AW15" s="148">
        <v>0</v>
      </c>
      <c r="AX15" s="147">
        <v>0</v>
      </c>
      <c r="AY15" s="148">
        <v>0</v>
      </c>
      <c r="AZ15" s="148">
        <v>0</v>
      </c>
      <c r="BA15" s="148">
        <v>0</v>
      </c>
      <c r="BB15" s="147">
        <v>0</v>
      </c>
      <c r="BC15" s="148">
        <v>0</v>
      </c>
      <c r="BD15" s="147">
        <v>0</v>
      </c>
      <c r="BE15" s="148">
        <v>0</v>
      </c>
      <c r="BF15" s="148">
        <v>0</v>
      </c>
      <c r="BG15" s="148">
        <v>0</v>
      </c>
      <c r="BH15" s="148">
        <v>0</v>
      </c>
      <c r="BI15" s="148">
        <v>0</v>
      </c>
      <c r="BJ15" s="147">
        <v>0</v>
      </c>
      <c r="BK15" s="148">
        <v>0</v>
      </c>
      <c r="BL15" s="148">
        <v>0</v>
      </c>
      <c r="BM15" s="148">
        <v>0</v>
      </c>
      <c r="BN15" s="148">
        <v>0</v>
      </c>
      <c r="BO15" s="147">
        <v>0</v>
      </c>
      <c r="BP15" s="147">
        <v>0</v>
      </c>
      <c r="BQ15" s="147">
        <v>0</v>
      </c>
      <c r="BR15" s="148">
        <v>0</v>
      </c>
      <c r="BS15" s="148">
        <v>0</v>
      </c>
      <c r="BT15" s="147">
        <v>0</v>
      </c>
      <c r="BU15" s="148">
        <v>0</v>
      </c>
      <c r="BV15" s="148">
        <v>0</v>
      </c>
      <c r="BW15" s="147">
        <v>0</v>
      </c>
      <c r="BX15" s="148">
        <v>0</v>
      </c>
      <c r="BY15" s="148">
        <v>0</v>
      </c>
      <c r="BZ15" s="148">
        <v>0</v>
      </c>
      <c r="CA15" s="147">
        <v>0</v>
      </c>
      <c r="CB15" s="147">
        <v>0</v>
      </c>
      <c r="CC15" s="158"/>
      <c r="CD15" s="148"/>
      <c r="CE15" s="148"/>
      <c r="CF15" s="148"/>
      <c r="CG15" s="153"/>
      <c r="CH15" s="153"/>
      <c r="CI15" s="153"/>
      <c r="CJ15" s="149"/>
      <c r="CK15" s="151">
        <v>2618.4842341693598</v>
      </c>
    </row>
    <row r="16" spans="1:89" s="157" customFormat="1" ht="26.25" customHeight="1" x14ac:dyDescent="0.25">
      <c r="A16" s="278" t="s">
        <v>35</v>
      </c>
      <c r="B16" s="210" t="s">
        <v>177</v>
      </c>
      <c r="C16" s="146">
        <v>1472737.2278549562</v>
      </c>
      <c r="D16" s="147">
        <v>0</v>
      </c>
      <c r="E16" s="148">
        <v>0</v>
      </c>
      <c r="F16" s="148">
        <v>0</v>
      </c>
      <c r="G16" s="148">
        <v>0</v>
      </c>
      <c r="H16" s="147">
        <v>0</v>
      </c>
      <c r="I16" s="147">
        <v>1472737.2278549562</v>
      </c>
      <c r="J16" s="148">
        <v>0</v>
      </c>
      <c r="K16" s="148">
        <v>0</v>
      </c>
      <c r="L16" s="148">
        <v>0</v>
      </c>
      <c r="M16" s="148">
        <v>0</v>
      </c>
      <c r="N16" s="148">
        <v>0</v>
      </c>
      <c r="O16" s="148">
        <v>1472737.2278549562</v>
      </c>
      <c r="P16" s="148">
        <v>0</v>
      </c>
      <c r="Q16" s="148">
        <v>0</v>
      </c>
      <c r="R16" s="148">
        <v>0</v>
      </c>
      <c r="S16" s="148">
        <v>0</v>
      </c>
      <c r="T16" s="148">
        <v>0</v>
      </c>
      <c r="U16" s="148">
        <v>0</v>
      </c>
      <c r="V16" s="148">
        <v>0</v>
      </c>
      <c r="W16" s="148">
        <v>0</v>
      </c>
      <c r="X16" s="148">
        <v>0</v>
      </c>
      <c r="Y16" s="148">
        <v>0</v>
      </c>
      <c r="Z16" s="148">
        <v>0</v>
      </c>
      <c r="AA16" s="148">
        <v>0</v>
      </c>
      <c r="AB16" s="148">
        <v>0</v>
      </c>
      <c r="AC16" s="147">
        <v>0</v>
      </c>
      <c r="AD16" s="147">
        <v>0</v>
      </c>
      <c r="AE16" s="148">
        <v>0</v>
      </c>
      <c r="AF16" s="148">
        <v>0</v>
      </c>
      <c r="AG16" s="147">
        <v>0</v>
      </c>
      <c r="AH16" s="147">
        <v>0</v>
      </c>
      <c r="AI16" s="148">
        <v>0</v>
      </c>
      <c r="AJ16" s="148">
        <v>0</v>
      </c>
      <c r="AK16" s="148">
        <v>0</v>
      </c>
      <c r="AL16" s="147">
        <v>0</v>
      </c>
      <c r="AM16" s="148">
        <v>0</v>
      </c>
      <c r="AN16" s="148">
        <v>0</v>
      </c>
      <c r="AO16" s="148">
        <v>0</v>
      </c>
      <c r="AP16" s="148">
        <v>0</v>
      </c>
      <c r="AQ16" s="148">
        <v>0</v>
      </c>
      <c r="AR16" s="147">
        <v>0</v>
      </c>
      <c r="AS16" s="147">
        <v>0</v>
      </c>
      <c r="AT16" s="148">
        <v>0</v>
      </c>
      <c r="AU16" s="148">
        <v>0</v>
      </c>
      <c r="AV16" s="148">
        <v>0</v>
      </c>
      <c r="AW16" s="148">
        <v>0</v>
      </c>
      <c r="AX16" s="147">
        <v>0</v>
      </c>
      <c r="AY16" s="148">
        <v>0</v>
      </c>
      <c r="AZ16" s="148">
        <v>0</v>
      </c>
      <c r="BA16" s="148">
        <v>0</v>
      </c>
      <c r="BB16" s="147">
        <v>0</v>
      </c>
      <c r="BC16" s="148">
        <v>0</v>
      </c>
      <c r="BD16" s="147">
        <v>0</v>
      </c>
      <c r="BE16" s="148">
        <v>0</v>
      </c>
      <c r="BF16" s="148">
        <v>0</v>
      </c>
      <c r="BG16" s="148">
        <v>0</v>
      </c>
      <c r="BH16" s="148">
        <v>0</v>
      </c>
      <c r="BI16" s="148">
        <v>0</v>
      </c>
      <c r="BJ16" s="147">
        <v>0</v>
      </c>
      <c r="BK16" s="148">
        <v>0</v>
      </c>
      <c r="BL16" s="148">
        <v>0</v>
      </c>
      <c r="BM16" s="148">
        <v>0</v>
      </c>
      <c r="BN16" s="148">
        <v>0</v>
      </c>
      <c r="BO16" s="147">
        <v>0</v>
      </c>
      <c r="BP16" s="147">
        <v>0</v>
      </c>
      <c r="BQ16" s="147">
        <v>0</v>
      </c>
      <c r="BR16" s="148">
        <v>0</v>
      </c>
      <c r="BS16" s="148">
        <v>0</v>
      </c>
      <c r="BT16" s="147">
        <v>0</v>
      </c>
      <c r="BU16" s="148">
        <v>0</v>
      </c>
      <c r="BV16" s="148">
        <v>0</v>
      </c>
      <c r="BW16" s="147">
        <v>0</v>
      </c>
      <c r="BX16" s="148">
        <v>0</v>
      </c>
      <c r="BY16" s="148">
        <v>0</v>
      </c>
      <c r="BZ16" s="148">
        <v>0</v>
      </c>
      <c r="CA16" s="147">
        <v>0</v>
      </c>
      <c r="CB16" s="147">
        <v>0</v>
      </c>
      <c r="CC16" s="158"/>
      <c r="CD16" s="148"/>
      <c r="CE16" s="148"/>
      <c r="CF16" s="148"/>
      <c r="CG16" s="153"/>
      <c r="CH16" s="153"/>
      <c r="CI16" s="153"/>
      <c r="CJ16" s="149"/>
      <c r="CK16" s="151">
        <v>1472737.2278549562</v>
      </c>
    </row>
    <row r="17" spans="1:89" s="157" customFormat="1" ht="26.25" customHeight="1" x14ac:dyDescent="0.25">
      <c r="A17" s="278" t="s">
        <v>36</v>
      </c>
      <c r="B17" s="210" t="s">
        <v>178</v>
      </c>
      <c r="C17" s="146">
        <v>217627.11881064667</v>
      </c>
      <c r="D17" s="147">
        <v>3828.6657574057986</v>
      </c>
      <c r="E17" s="148">
        <v>3828.6657574057986</v>
      </c>
      <c r="F17" s="148">
        <v>0</v>
      </c>
      <c r="G17" s="148">
        <v>0</v>
      </c>
      <c r="H17" s="147">
        <v>0</v>
      </c>
      <c r="I17" s="147">
        <v>6401.3322267319882</v>
      </c>
      <c r="J17" s="148">
        <v>1871.5859553410089</v>
      </c>
      <c r="K17" s="148">
        <v>21.305523811193307</v>
      </c>
      <c r="L17" s="148">
        <v>9.0905195926383655</v>
      </c>
      <c r="M17" s="148">
        <v>11.816133913037739</v>
      </c>
      <c r="N17" s="148">
        <v>14.277189353745442</v>
      </c>
      <c r="O17" s="148">
        <v>1.4454884954917596E-2</v>
      </c>
      <c r="P17" s="148">
        <v>3962.6685942351542</v>
      </c>
      <c r="Q17" s="148">
        <v>34.940411371172608</v>
      </c>
      <c r="R17" s="148">
        <v>11.914173289253277</v>
      </c>
      <c r="S17" s="148">
        <v>42.460518605859775</v>
      </c>
      <c r="T17" s="148">
        <v>410.76344339018573</v>
      </c>
      <c r="U17" s="148">
        <v>0</v>
      </c>
      <c r="V17" s="148">
        <v>0</v>
      </c>
      <c r="W17" s="148">
        <v>0</v>
      </c>
      <c r="X17" s="148">
        <v>0</v>
      </c>
      <c r="Y17" s="148">
        <v>0</v>
      </c>
      <c r="Z17" s="148">
        <v>0</v>
      </c>
      <c r="AA17" s="148">
        <v>10.49530894378438</v>
      </c>
      <c r="AB17" s="148">
        <v>0</v>
      </c>
      <c r="AC17" s="147">
        <v>206688.91967111279</v>
      </c>
      <c r="AD17" s="147">
        <v>613.92046428121228</v>
      </c>
      <c r="AE17" s="148">
        <v>0</v>
      </c>
      <c r="AF17" s="148">
        <v>613.92046428121228</v>
      </c>
      <c r="AG17" s="147">
        <v>35.060725531986428</v>
      </c>
      <c r="AH17" s="147">
        <v>8.9244149319844599</v>
      </c>
      <c r="AI17" s="148">
        <v>0</v>
      </c>
      <c r="AJ17" s="148">
        <v>8.9244149319844599</v>
      </c>
      <c r="AK17" s="148">
        <v>0</v>
      </c>
      <c r="AL17" s="147">
        <v>0</v>
      </c>
      <c r="AM17" s="148">
        <v>0</v>
      </c>
      <c r="AN17" s="148">
        <v>0</v>
      </c>
      <c r="AO17" s="148">
        <v>0</v>
      </c>
      <c r="AP17" s="148">
        <v>0</v>
      </c>
      <c r="AQ17" s="148">
        <v>0</v>
      </c>
      <c r="AR17" s="147">
        <v>1.2765832743204082</v>
      </c>
      <c r="AS17" s="147">
        <v>0</v>
      </c>
      <c r="AT17" s="148">
        <v>0</v>
      </c>
      <c r="AU17" s="148">
        <v>0</v>
      </c>
      <c r="AV17" s="148">
        <v>0</v>
      </c>
      <c r="AW17" s="148">
        <v>0</v>
      </c>
      <c r="AX17" s="147">
        <v>0</v>
      </c>
      <c r="AY17" s="148">
        <v>0</v>
      </c>
      <c r="AZ17" s="148">
        <v>0</v>
      </c>
      <c r="BA17" s="148">
        <v>0</v>
      </c>
      <c r="BB17" s="147">
        <v>0</v>
      </c>
      <c r="BC17" s="148">
        <v>0</v>
      </c>
      <c r="BD17" s="147">
        <v>0</v>
      </c>
      <c r="BE17" s="148">
        <v>0</v>
      </c>
      <c r="BF17" s="148">
        <v>0</v>
      </c>
      <c r="BG17" s="148">
        <v>0</v>
      </c>
      <c r="BH17" s="148">
        <v>0</v>
      </c>
      <c r="BI17" s="148">
        <v>0</v>
      </c>
      <c r="BJ17" s="147">
        <v>0</v>
      </c>
      <c r="BK17" s="148">
        <v>0</v>
      </c>
      <c r="BL17" s="148">
        <v>0</v>
      </c>
      <c r="BM17" s="148">
        <v>0</v>
      </c>
      <c r="BN17" s="148">
        <v>0</v>
      </c>
      <c r="BO17" s="147">
        <v>5.5020617835928398</v>
      </c>
      <c r="BP17" s="147">
        <v>2.0515358184235204</v>
      </c>
      <c r="BQ17" s="147">
        <v>41.46536977454376</v>
      </c>
      <c r="BR17" s="148">
        <v>41.46536977454376</v>
      </c>
      <c r="BS17" s="148">
        <v>0</v>
      </c>
      <c r="BT17" s="147">
        <v>0</v>
      </c>
      <c r="BU17" s="148">
        <v>0</v>
      </c>
      <c r="BV17" s="148">
        <v>0</v>
      </c>
      <c r="BW17" s="147">
        <v>0</v>
      </c>
      <c r="BX17" s="148">
        <v>0</v>
      </c>
      <c r="BY17" s="148">
        <v>0</v>
      </c>
      <c r="BZ17" s="148">
        <v>0</v>
      </c>
      <c r="CA17" s="147">
        <v>0</v>
      </c>
      <c r="CB17" s="147">
        <v>0</v>
      </c>
      <c r="CC17" s="158"/>
      <c r="CD17" s="148"/>
      <c r="CE17" s="148"/>
      <c r="CF17" s="148"/>
      <c r="CG17" s="153"/>
      <c r="CH17" s="153"/>
      <c r="CI17" s="153"/>
      <c r="CJ17" s="149"/>
      <c r="CK17" s="151">
        <v>217627.11881064667</v>
      </c>
    </row>
    <row r="18" spans="1:89" s="157" customFormat="1" ht="26.25" customHeight="1" x14ac:dyDescent="0.25">
      <c r="A18" s="278" t="s">
        <v>37</v>
      </c>
      <c r="B18" s="210" t="s">
        <v>179</v>
      </c>
      <c r="C18" s="146">
        <v>0</v>
      </c>
      <c r="D18" s="147">
        <v>0</v>
      </c>
      <c r="E18" s="148">
        <v>0</v>
      </c>
      <c r="F18" s="148">
        <v>0</v>
      </c>
      <c r="G18" s="148">
        <v>0</v>
      </c>
      <c r="H18" s="147">
        <v>0</v>
      </c>
      <c r="I18" s="147">
        <v>0</v>
      </c>
      <c r="J18" s="148">
        <v>0</v>
      </c>
      <c r="K18" s="148">
        <v>0</v>
      </c>
      <c r="L18" s="148">
        <v>0</v>
      </c>
      <c r="M18" s="148">
        <v>0</v>
      </c>
      <c r="N18" s="148">
        <v>0</v>
      </c>
      <c r="O18" s="148">
        <v>0</v>
      </c>
      <c r="P18" s="148">
        <v>0</v>
      </c>
      <c r="Q18" s="148">
        <v>0</v>
      </c>
      <c r="R18" s="148">
        <v>0</v>
      </c>
      <c r="S18" s="148">
        <v>0</v>
      </c>
      <c r="T18" s="148">
        <v>0</v>
      </c>
      <c r="U18" s="148">
        <v>0</v>
      </c>
      <c r="V18" s="148">
        <v>0</v>
      </c>
      <c r="W18" s="148">
        <v>0</v>
      </c>
      <c r="X18" s="148">
        <v>0</v>
      </c>
      <c r="Y18" s="148">
        <v>0</v>
      </c>
      <c r="Z18" s="148">
        <v>0</v>
      </c>
      <c r="AA18" s="148">
        <v>0</v>
      </c>
      <c r="AB18" s="148">
        <v>0</v>
      </c>
      <c r="AC18" s="147">
        <v>0</v>
      </c>
      <c r="AD18" s="147">
        <v>0</v>
      </c>
      <c r="AE18" s="148">
        <v>0</v>
      </c>
      <c r="AF18" s="148">
        <v>0</v>
      </c>
      <c r="AG18" s="147">
        <v>0</v>
      </c>
      <c r="AH18" s="147">
        <v>0</v>
      </c>
      <c r="AI18" s="148">
        <v>0</v>
      </c>
      <c r="AJ18" s="148">
        <v>0</v>
      </c>
      <c r="AK18" s="148">
        <v>0</v>
      </c>
      <c r="AL18" s="147">
        <v>0</v>
      </c>
      <c r="AM18" s="148">
        <v>0</v>
      </c>
      <c r="AN18" s="148">
        <v>0</v>
      </c>
      <c r="AO18" s="148">
        <v>0</v>
      </c>
      <c r="AP18" s="148">
        <v>0</v>
      </c>
      <c r="AQ18" s="148">
        <v>0</v>
      </c>
      <c r="AR18" s="147">
        <v>0</v>
      </c>
      <c r="AS18" s="147">
        <v>0</v>
      </c>
      <c r="AT18" s="148">
        <v>0</v>
      </c>
      <c r="AU18" s="148">
        <v>0</v>
      </c>
      <c r="AV18" s="148">
        <v>0</v>
      </c>
      <c r="AW18" s="148">
        <v>0</v>
      </c>
      <c r="AX18" s="147">
        <v>0</v>
      </c>
      <c r="AY18" s="148">
        <v>0</v>
      </c>
      <c r="AZ18" s="148">
        <v>0</v>
      </c>
      <c r="BA18" s="148">
        <v>0</v>
      </c>
      <c r="BB18" s="147">
        <v>0</v>
      </c>
      <c r="BC18" s="148">
        <v>0</v>
      </c>
      <c r="BD18" s="147">
        <v>0</v>
      </c>
      <c r="BE18" s="148">
        <v>0</v>
      </c>
      <c r="BF18" s="148">
        <v>0</v>
      </c>
      <c r="BG18" s="148">
        <v>0</v>
      </c>
      <c r="BH18" s="148">
        <v>0</v>
      </c>
      <c r="BI18" s="148">
        <v>0</v>
      </c>
      <c r="BJ18" s="147">
        <v>0</v>
      </c>
      <c r="BK18" s="148">
        <v>0</v>
      </c>
      <c r="BL18" s="148">
        <v>0</v>
      </c>
      <c r="BM18" s="148">
        <v>0</v>
      </c>
      <c r="BN18" s="148">
        <v>0</v>
      </c>
      <c r="BO18" s="147">
        <v>0</v>
      </c>
      <c r="BP18" s="147">
        <v>0</v>
      </c>
      <c r="BQ18" s="147">
        <v>0</v>
      </c>
      <c r="BR18" s="148">
        <v>0</v>
      </c>
      <c r="BS18" s="148">
        <v>0</v>
      </c>
      <c r="BT18" s="147">
        <v>0</v>
      </c>
      <c r="BU18" s="148">
        <v>0</v>
      </c>
      <c r="BV18" s="148">
        <v>0</v>
      </c>
      <c r="BW18" s="147">
        <v>0</v>
      </c>
      <c r="BX18" s="148">
        <v>0</v>
      </c>
      <c r="BY18" s="148">
        <v>0</v>
      </c>
      <c r="BZ18" s="148">
        <v>0</v>
      </c>
      <c r="CA18" s="147">
        <v>0</v>
      </c>
      <c r="CB18" s="147">
        <v>0</v>
      </c>
      <c r="CC18" s="158"/>
      <c r="CD18" s="148"/>
      <c r="CE18" s="148"/>
      <c r="CF18" s="148"/>
      <c r="CG18" s="153"/>
      <c r="CH18" s="153"/>
      <c r="CI18" s="153"/>
      <c r="CJ18" s="149"/>
      <c r="CK18" s="151">
        <v>0</v>
      </c>
    </row>
    <row r="19" spans="1:89" s="157" customFormat="1" ht="26.25" customHeight="1" x14ac:dyDescent="0.25">
      <c r="A19" s="278" t="s">
        <v>38</v>
      </c>
      <c r="B19" s="210" t="s">
        <v>180</v>
      </c>
      <c r="C19" s="146">
        <v>69.97366559999999</v>
      </c>
      <c r="D19" s="147">
        <v>0</v>
      </c>
      <c r="E19" s="148">
        <v>0</v>
      </c>
      <c r="F19" s="148">
        <v>0</v>
      </c>
      <c r="G19" s="148">
        <v>0</v>
      </c>
      <c r="H19" s="147">
        <v>0</v>
      </c>
      <c r="I19" s="147">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7">
        <v>69.97366559999999</v>
      </c>
      <c r="AD19" s="147">
        <v>0</v>
      </c>
      <c r="AE19" s="148">
        <v>0</v>
      </c>
      <c r="AF19" s="148">
        <v>0</v>
      </c>
      <c r="AG19" s="147">
        <v>0</v>
      </c>
      <c r="AH19" s="147">
        <v>0</v>
      </c>
      <c r="AI19" s="148">
        <v>0</v>
      </c>
      <c r="AJ19" s="148">
        <v>0</v>
      </c>
      <c r="AK19" s="148">
        <v>0</v>
      </c>
      <c r="AL19" s="147">
        <v>0</v>
      </c>
      <c r="AM19" s="148">
        <v>0</v>
      </c>
      <c r="AN19" s="148">
        <v>0</v>
      </c>
      <c r="AO19" s="148">
        <v>0</v>
      </c>
      <c r="AP19" s="148">
        <v>0</v>
      </c>
      <c r="AQ19" s="148">
        <v>0</v>
      </c>
      <c r="AR19" s="147">
        <v>0</v>
      </c>
      <c r="AS19" s="147">
        <v>0</v>
      </c>
      <c r="AT19" s="148">
        <v>0</v>
      </c>
      <c r="AU19" s="148">
        <v>0</v>
      </c>
      <c r="AV19" s="148">
        <v>0</v>
      </c>
      <c r="AW19" s="148">
        <v>0</v>
      </c>
      <c r="AX19" s="147">
        <v>0</v>
      </c>
      <c r="AY19" s="148">
        <v>0</v>
      </c>
      <c r="AZ19" s="148">
        <v>0</v>
      </c>
      <c r="BA19" s="148">
        <v>0</v>
      </c>
      <c r="BB19" s="147">
        <v>0</v>
      </c>
      <c r="BC19" s="148">
        <v>0</v>
      </c>
      <c r="BD19" s="147">
        <v>0</v>
      </c>
      <c r="BE19" s="148">
        <v>0</v>
      </c>
      <c r="BF19" s="148">
        <v>0</v>
      </c>
      <c r="BG19" s="148">
        <v>0</v>
      </c>
      <c r="BH19" s="148">
        <v>0</v>
      </c>
      <c r="BI19" s="148">
        <v>0</v>
      </c>
      <c r="BJ19" s="147">
        <v>0</v>
      </c>
      <c r="BK19" s="148">
        <v>0</v>
      </c>
      <c r="BL19" s="148">
        <v>0</v>
      </c>
      <c r="BM19" s="148">
        <v>0</v>
      </c>
      <c r="BN19" s="148">
        <v>0</v>
      </c>
      <c r="BO19" s="147">
        <v>0</v>
      </c>
      <c r="BP19" s="147">
        <v>0</v>
      </c>
      <c r="BQ19" s="147">
        <v>0</v>
      </c>
      <c r="BR19" s="148">
        <v>0</v>
      </c>
      <c r="BS19" s="148">
        <v>0</v>
      </c>
      <c r="BT19" s="147">
        <v>0</v>
      </c>
      <c r="BU19" s="148">
        <v>0</v>
      </c>
      <c r="BV19" s="148">
        <v>0</v>
      </c>
      <c r="BW19" s="147">
        <v>0</v>
      </c>
      <c r="BX19" s="148">
        <v>0</v>
      </c>
      <c r="BY19" s="148">
        <v>0</v>
      </c>
      <c r="BZ19" s="148">
        <v>0</v>
      </c>
      <c r="CA19" s="147">
        <v>0</v>
      </c>
      <c r="CB19" s="147">
        <v>0</v>
      </c>
      <c r="CC19" s="158"/>
      <c r="CD19" s="148"/>
      <c r="CE19" s="148"/>
      <c r="CF19" s="148"/>
      <c r="CG19" s="153"/>
      <c r="CH19" s="153"/>
      <c r="CI19" s="153"/>
      <c r="CJ19" s="149"/>
      <c r="CK19" s="151">
        <v>69.97366559999999</v>
      </c>
    </row>
    <row r="20" spans="1:89" s="157" customFormat="1" ht="26.25" customHeight="1" x14ac:dyDescent="0.25">
      <c r="A20" s="278" t="s">
        <v>39</v>
      </c>
      <c r="B20" s="210" t="s">
        <v>181</v>
      </c>
      <c r="C20" s="146">
        <v>0</v>
      </c>
      <c r="D20" s="147">
        <v>0</v>
      </c>
      <c r="E20" s="148">
        <v>0</v>
      </c>
      <c r="F20" s="148">
        <v>0</v>
      </c>
      <c r="G20" s="148">
        <v>0</v>
      </c>
      <c r="H20" s="147">
        <v>0</v>
      </c>
      <c r="I20" s="147">
        <v>0</v>
      </c>
      <c r="J20" s="148">
        <v>0</v>
      </c>
      <c r="K20" s="148">
        <v>0</v>
      </c>
      <c r="L20" s="148">
        <v>0</v>
      </c>
      <c r="M20" s="148">
        <v>0</v>
      </c>
      <c r="N20" s="148">
        <v>0</v>
      </c>
      <c r="O20" s="148">
        <v>0</v>
      </c>
      <c r="P20" s="148">
        <v>0</v>
      </c>
      <c r="Q20" s="148">
        <v>0</v>
      </c>
      <c r="R20" s="148">
        <v>0</v>
      </c>
      <c r="S20" s="148">
        <v>0</v>
      </c>
      <c r="T20" s="148">
        <v>0</v>
      </c>
      <c r="U20" s="148">
        <v>0</v>
      </c>
      <c r="V20" s="148">
        <v>0</v>
      </c>
      <c r="W20" s="148">
        <v>0</v>
      </c>
      <c r="X20" s="148">
        <v>0</v>
      </c>
      <c r="Y20" s="148">
        <v>0</v>
      </c>
      <c r="Z20" s="148">
        <v>0</v>
      </c>
      <c r="AA20" s="148">
        <v>0</v>
      </c>
      <c r="AB20" s="148">
        <v>0</v>
      </c>
      <c r="AC20" s="147">
        <v>0</v>
      </c>
      <c r="AD20" s="147">
        <v>0</v>
      </c>
      <c r="AE20" s="148">
        <v>0</v>
      </c>
      <c r="AF20" s="148">
        <v>0</v>
      </c>
      <c r="AG20" s="147">
        <v>0</v>
      </c>
      <c r="AH20" s="147">
        <v>0</v>
      </c>
      <c r="AI20" s="148">
        <v>0</v>
      </c>
      <c r="AJ20" s="148">
        <v>0</v>
      </c>
      <c r="AK20" s="148">
        <v>0</v>
      </c>
      <c r="AL20" s="147">
        <v>0</v>
      </c>
      <c r="AM20" s="148">
        <v>0</v>
      </c>
      <c r="AN20" s="148">
        <v>0</v>
      </c>
      <c r="AO20" s="148">
        <v>0</v>
      </c>
      <c r="AP20" s="148">
        <v>0</v>
      </c>
      <c r="AQ20" s="148">
        <v>0</v>
      </c>
      <c r="AR20" s="147">
        <v>0</v>
      </c>
      <c r="AS20" s="147">
        <v>0</v>
      </c>
      <c r="AT20" s="148">
        <v>0</v>
      </c>
      <c r="AU20" s="148">
        <v>0</v>
      </c>
      <c r="AV20" s="148">
        <v>0</v>
      </c>
      <c r="AW20" s="148">
        <v>0</v>
      </c>
      <c r="AX20" s="147">
        <v>0</v>
      </c>
      <c r="AY20" s="148">
        <v>0</v>
      </c>
      <c r="AZ20" s="148">
        <v>0</v>
      </c>
      <c r="BA20" s="148">
        <v>0</v>
      </c>
      <c r="BB20" s="147">
        <v>0</v>
      </c>
      <c r="BC20" s="148">
        <v>0</v>
      </c>
      <c r="BD20" s="147">
        <v>0</v>
      </c>
      <c r="BE20" s="148">
        <v>0</v>
      </c>
      <c r="BF20" s="148">
        <v>0</v>
      </c>
      <c r="BG20" s="148">
        <v>0</v>
      </c>
      <c r="BH20" s="148">
        <v>0</v>
      </c>
      <c r="BI20" s="148">
        <v>0</v>
      </c>
      <c r="BJ20" s="147">
        <v>0</v>
      </c>
      <c r="BK20" s="148">
        <v>0</v>
      </c>
      <c r="BL20" s="148">
        <v>0</v>
      </c>
      <c r="BM20" s="148">
        <v>0</v>
      </c>
      <c r="BN20" s="148">
        <v>0</v>
      </c>
      <c r="BO20" s="147">
        <v>0</v>
      </c>
      <c r="BP20" s="147">
        <v>0</v>
      </c>
      <c r="BQ20" s="147">
        <v>0</v>
      </c>
      <c r="BR20" s="148">
        <v>0</v>
      </c>
      <c r="BS20" s="148">
        <v>0</v>
      </c>
      <c r="BT20" s="147">
        <v>0</v>
      </c>
      <c r="BU20" s="148">
        <v>0</v>
      </c>
      <c r="BV20" s="148">
        <v>0</v>
      </c>
      <c r="BW20" s="147">
        <v>0</v>
      </c>
      <c r="BX20" s="148">
        <v>0</v>
      </c>
      <c r="BY20" s="148">
        <v>0</v>
      </c>
      <c r="BZ20" s="148">
        <v>0</v>
      </c>
      <c r="CA20" s="147">
        <v>0</v>
      </c>
      <c r="CB20" s="147">
        <v>0</v>
      </c>
      <c r="CC20" s="158"/>
      <c r="CD20" s="148"/>
      <c r="CE20" s="148"/>
      <c r="CF20" s="148"/>
      <c r="CG20" s="153"/>
      <c r="CH20" s="153"/>
      <c r="CI20" s="153"/>
      <c r="CJ20" s="149"/>
      <c r="CK20" s="151">
        <v>0</v>
      </c>
    </row>
    <row r="21" spans="1:89" s="157" customFormat="1" ht="26.25" customHeight="1" x14ac:dyDescent="0.25">
      <c r="A21" s="278" t="s">
        <v>40</v>
      </c>
      <c r="B21" s="210" t="s">
        <v>182</v>
      </c>
      <c r="C21" s="146">
        <v>0</v>
      </c>
      <c r="D21" s="147">
        <v>0</v>
      </c>
      <c r="E21" s="148">
        <v>0</v>
      </c>
      <c r="F21" s="148">
        <v>0</v>
      </c>
      <c r="G21" s="148">
        <v>0</v>
      </c>
      <c r="H21" s="147">
        <v>0</v>
      </c>
      <c r="I21" s="147">
        <v>0</v>
      </c>
      <c r="J21" s="148">
        <v>0</v>
      </c>
      <c r="K21" s="148">
        <v>0</v>
      </c>
      <c r="L21" s="148">
        <v>0</v>
      </c>
      <c r="M21" s="148">
        <v>0</v>
      </c>
      <c r="N21" s="148">
        <v>0</v>
      </c>
      <c r="O21" s="148">
        <v>0</v>
      </c>
      <c r="P21" s="148">
        <v>0</v>
      </c>
      <c r="Q21" s="148">
        <v>0</v>
      </c>
      <c r="R21" s="148">
        <v>0</v>
      </c>
      <c r="S21" s="148">
        <v>0</v>
      </c>
      <c r="T21" s="148">
        <v>0</v>
      </c>
      <c r="U21" s="148">
        <v>0</v>
      </c>
      <c r="V21" s="148">
        <v>0</v>
      </c>
      <c r="W21" s="148">
        <v>0</v>
      </c>
      <c r="X21" s="148">
        <v>0</v>
      </c>
      <c r="Y21" s="148">
        <v>0</v>
      </c>
      <c r="Z21" s="148">
        <v>0</v>
      </c>
      <c r="AA21" s="148">
        <v>0</v>
      </c>
      <c r="AB21" s="148">
        <v>0</v>
      </c>
      <c r="AC21" s="147">
        <v>0</v>
      </c>
      <c r="AD21" s="147">
        <v>0</v>
      </c>
      <c r="AE21" s="148">
        <v>0</v>
      </c>
      <c r="AF21" s="148">
        <v>0</v>
      </c>
      <c r="AG21" s="147">
        <v>0</v>
      </c>
      <c r="AH21" s="147">
        <v>0</v>
      </c>
      <c r="AI21" s="148">
        <v>0</v>
      </c>
      <c r="AJ21" s="148">
        <v>0</v>
      </c>
      <c r="AK21" s="148">
        <v>0</v>
      </c>
      <c r="AL21" s="147">
        <v>0</v>
      </c>
      <c r="AM21" s="148">
        <v>0</v>
      </c>
      <c r="AN21" s="148">
        <v>0</v>
      </c>
      <c r="AO21" s="148">
        <v>0</v>
      </c>
      <c r="AP21" s="148">
        <v>0</v>
      </c>
      <c r="AQ21" s="148">
        <v>0</v>
      </c>
      <c r="AR21" s="147">
        <v>0</v>
      </c>
      <c r="AS21" s="147">
        <v>0</v>
      </c>
      <c r="AT21" s="148">
        <v>0</v>
      </c>
      <c r="AU21" s="148">
        <v>0</v>
      </c>
      <c r="AV21" s="148">
        <v>0</v>
      </c>
      <c r="AW21" s="148">
        <v>0</v>
      </c>
      <c r="AX21" s="147">
        <v>0</v>
      </c>
      <c r="AY21" s="148">
        <v>0</v>
      </c>
      <c r="AZ21" s="148">
        <v>0</v>
      </c>
      <c r="BA21" s="148">
        <v>0</v>
      </c>
      <c r="BB21" s="147">
        <v>0</v>
      </c>
      <c r="BC21" s="148">
        <v>0</v>
      </c>
      <c r="BD21" s="147">
        <v>0</v>
      </c>
      <c r="BE21" s="148">
        <v>0</v>
      </c>
      <c r="BF21" s="148">
        <v>0</v>
      </c>
      <c r="BG21" s="148">
        <v>0</v>
      </c>
      <c r="BH21" s="148">
        <v>0</v>
      </c>
      <c r="BI21" s="148">
        <v>0</v>
      </c>
      <c r="BJ21" s="147">
        <v>0</v>
      </c>
      <c r="BK21" s="148">
        <v>0</v>
      </c>
      <c r="BL21" s="148">
        <v>0</v>
      </c>
      <c r="BM21" s="148">
        <v>0</v>
      </c>
      <c r="BN21" s="148">
        <v>0</v>
      </c>
      <c r="BO21" s="147">
        <v>0</v>
      </c>
      <c r="BP21" s="147">
        <v>0</v>
      </c>
      <c r="BQ21" s="147">
        <v>0</v>
      </c>
      <c r="BR21" s="148">
        <v>0</v>
      </c>
      <c r="BS21" s="148">
        <v>0</v>
      </c>
      <c r="BT21" s="147">
        <v>0</v>
      </c>
      <c r="BU21" s="148">
        <v>0</v>
      </c>
      <c r="BV21" s="148">
        <v>0</v>
      </c>
      <c r="BW21" s="147">
        <v>0</v>
      </c>
      <c r="BX21" s="148">
        <v>0</v>
      </c>
      <c r="BY21" s="148">
        <v>0</v>
      </c>
      <c r="BZ21" s="148">
        <v>0</v>
      </c>
      <c r="CA21" s="147">
        <v>0</v>
      </c>
      <c r="CB21" s="147">
        <v>0</v>
      </c>
      <c r="CC21" s="158"/>
      <c r="CD21" s="148"/>
      <c r="CE21" s="148"/>
      <c r="CF21" s="148"/>
      <c r="CG21" s="153"/>
      <c r="CH21" s="153"/>
      <c r="CI21" s="153"/>
      <c r="CJ21" s="149"/>
      <c r="CK21" s="151">
        <v>0</v>
      </c>
    </row>
    <row r="22" spans="1:89" s="157" customFormat="1" ht="26.25" customHeight="1" x14ac:dyDescent="0.25">
      <c r="A22" s="278" t="s">
        <v>41</v>
      </c>
      <c r="B22" s="210" t="s">
        <v>183</v>
      </c>
      <c r="C22" s="146">
        <v>629.13588221548162</v>
      </c>
      <c r="D22" s="147">
        <v>6.7678302431947266</v>
      </c>
      <c r="E22" s="148">
        <v>6.7678302431947266</v>
      </c>
      <c r="F22" s="148">
        <v>0</v>
      </c>
      <c r="G22" s="148">
        <v>0</v>
      </c>
      <c r="H22" s="147">
        <v>0</v>
      </c>
      <c r="I22" s="147">
        <v>62.973245240912888</v>
      </c>
      <c r="J22" s="148">
        <v>19.396902269451342</v>
      </c>
      <c r="K22" s="148">
        <v>0</v>
      </c>
      <c r="L22" s="148">
        <v>10.380854952857762</v>
      </c>
      <c r="M22" s="148">
        <v>0.35022135123894704</v>
      </c>
      <c r="N22" s="148">
        <v>0.29500198479117518</v>
      </c>
      <c r="O22" s="148">
        <v>2.110787912333827E-2</v>
      </c>
      <c r="P22" s="148">
        <v>0</v>
      </c>
      <c r="Q22" s="148">
        <v>0</v>
      </c>
      <c r="R22" s="148">
        <v>11.309601634284647</v>
      </c>
      <c r="S22" s="148">
        <v>0.62889446008903704</v>
      </c>
      <c r="T22" s="148">
        <v>11.191322135454111</v>
      </c>
      <c r="U22" s="148">
        <v>0</v>
      </c>
      <c r="V22" s="148">
        <v>0</v>
      </c>
      <c r="W22" s="148">
        <v>0</v>
      </c>
      <c r="X22" s="148">
        <v>0</v>
      </c>
      <c r="Y22" s="148">
        <v>0</v>
      </c>
      <c r="Z22" s="148">
        <v>0</v>
      </c>
      <c r="AA22" s="148">
        <v>9.3993385736225328</v>
      </c>
      <c r="AB22" s="148">
        <v>0</v>
      </c>
      <c r="AC22" s="147">
        <v>496.91073283510843</v>
      </c>
      <c r="AD22" s="147">
        <v>48.508305447800488</v>
      </c>
      <c r="AE22" s="148">
        <v>0.37876190416471905</v>
      </c>
      <c r="AF22" s="148">
        <v>48.129543543635769</v>
      </c>
      <c r="AG22" s="147">
        <v>0</v>
      </c>
      <c r="AH22" s="147">
        <v>0</v>
      </c>
      <c r="AI22" s="148">
        <v>0</v>
      </c>
      <c r="AJ22" s="148">
        <v>0</v>
      </c>
      <c r="AK22" s="148">
        <v>0</v>
      </c>
      <c r="AL22" s="147">
        <v>0</v>
      </c>
      <c r="AM22" s="148">
        <v>0</v>
      </c>
      <c r="AN22" s="148">
        <v>0</v>
      </c>
      <c r="AO22" s="148">
        <v>0</v>
      </c>
      <c r="AP22" s="148">
        <v>0</v>
      </c>
      <c r="AQ22" s="148">
        <v>0</v>
      </c>
      <c r="AR22" s="147">
        <v>0</v>
      </c>
      <c r="AS22" s="147">
        <v>0.84691887914582098</v>
      </c>
      <c r="AT22" s="148">
        <v>0</v>
      </c>
      <c r="AU22" s="148">
        <v>0.84691887914582098</v>
      </c>
      <c r="AV22" s="148">
        <v>0</v>
      </c>
      <c r="AW22" s="148">
        <v>0</v>
      </c>
      <c r="AX22" s="147">
        <v>0</v>
      </c>
      <c r="AY22" s="148">
        <v>0</v>
      </c>
      <c r="AZ22" s="148">
        <v>0</v>
      </c>
      <c r="BA22" s="148">
        <v>0</v>
      </c>
      <c r="BB22" s="147">
        <v>0</v>
      </c>
      <c r="BC22" s="148">
        <v>0</v>
      </c>
      <c r="BD22" s="147">
        <v>0</v>
      </c>
      <c r="BE22" s="148">
        <v>0</v>
      </c>
      <c r="BF22" s="148">
        <v>0</v>
      </c>
      <c r="BG22" s="148">
        <v>0</v>
      </c>
      <c r="BH22" s="148">
        <v>0</v>
      </c>
      <c r="BI22" s="148">
        <v>0</v>
      </c>
      <c r="BJ22" s="147">
        <v>0</v>
      </c>
      <c r="BK22" s="148">
        <v>0</v>
      </c>
      <c r="BL22" s="148">
        <v>0</v>
      </c>
      <c r="BM22" s="148">
        <v>0</v>
      </c>
      <c r="BN22" s="148">
        <v>0</v>
      </c>
      <c r="BO22" s="147">
        <v>0</v>
      </c>
      <c r="BP22" s="147">
        <v>0</v>
      </c>
      <c r="BQ22" s="147">
        <v>0</v>
      </c>
      <c r="BR22" s="148">
        <v>0</v>
      </c>
      <c r="BS22" s="148">
        <v>0</v>
      </c>
      <c r="BT22" s="147">
        <v>3.5464968120602895</v>
      </c>
      <c r="BU22" s="148">
        <v>1.6298867408867534</v>
      </c>
      <c r="BV22" s="148">
        <v>1.9166100711735359</v>
      </c>
      <c r="BW22" s="147">
        <v>7.5575826739859426</v>
      </c>
      <c r="BX22" s="148">
        <v>1.0950121511603581</v>
      </c>
      <c r="BY22" s="148">
        <v>0</v>
      </c>
      <c r="BZ22" s="148">
        <v>6.462570522825585</v>
      </c>
      <c r="CA22" s="147">
        <v>2.0247700832731148</v>
      </c>
      <c r="CB22" s="147">
        <v>0</v>
      </c>
      <c r="CC22" s="158"/>
      <c r="CD22" s="148"/>
      <c r="CE22" s="148"/>
      <c r="CF22" s="148"/>
      <c r="CG22" s="153"/>
      <c r="CH22" s="153"/>
      <c r="CI22" s="153"/>
      <c r="CJ22" s="149"/>
      <c r="CK22" s="151">
        <v>629.13588221548162</v>
      </c>
    </row>
    <row r="23" spans="1:89" s="157" customFormat="1" ht="26.25" customHeight="1" x14ac:dyDescent="0.25">
      <c r="A23" s="278" t="s">
        <v>42</v>
      </c>
      <c r="B23" s="210" t="s">
        <v>184</v>
      </c>
      <c r="C23" s="146">
        <v>1319.2394508038069</v>
      </c>
      <c r="D23" s="147">
        <v>0</v>
      </c>
      <c r="E23" s="148">
        <v>0</v>
      </c>
      <c r="F23" s="148">
        <v>0</v>
      </c>
      <c r="G23" s="148">
        <v>0</v>
      </c>
      <c r="H23" s="147">
        <v>0</v>
      </c>
      <c r="I23" s="147">
        <v>271.80793773298529</v>
      </c>
      <c r="J23" s="148">
        <v>169.09770018677338</v>
      </c>
      <c r="K23" s="148">
        <v>0</v>
      </c>
      <c r="L23" s="148">
        <v>0</v>
      </c>
      <c r="M23" s="148">
        <v>47.587414696495578</v>
      </c>
      <c r="N23" s="148">
        <v>40.084311641436472</v>
      </c>
      <c r="O23" s="148">
        <v>0</v>
      </c>
      <c r="P23" s="148">
        <v>0</v>
      </c>
      <c r="Q23" s="148">
        <v>0</v>
      </c>
      <c r="R23" s="148">
        <v>0</v>
      </c>
      <c r="S23" s="148">
        <v>0</v>
      </c>
      <c r="T23" s="148">
        <v>15.038511208279878</v>
      </c>
      <c r="U23" s="148">
        <v>0</v>
      </c>
      <c r="V23" s="148">
        <v>0</v>
      </c>
      <c r="W23" s="148">
        <v>0</v>
      </c>
      <c r="X23" s="148">
        <v>0</v>
      </c>
      <c r="Y23" s="148">
        <v>0</v>
      </c>
      <c r="Z23" s="148">
        <v>0</v>
      </c>
      <c r="AA23" s="148">
        <v>0</v>
      </c>
      <c r="AB23" s="148">
        <v>0</v>
      </c>
      <c r="AC23" s="147">
        <v>1047.4315130708217</v>
      </c>
      <c r="AD23" s="147">
        <v>0</v>
      </c>
      <c r="AE23" s="148">
        <v>0</v>
      </c>
      <c r="AF23" s="148">
        <v>0</v>
      </c>
      <c r="AG23" s="147">
        <v>0</v>
      </c>
      <c r="AH23" s="147">
        <v>0</v>
      </c>
      <c r="AI23" s="148">
        <v>0</v>
      </c>
      <c r="AJ23" s="148">
        <v>0</v>
      </c>
      <c r="AK23" s="148">
        <v>0</v>
      </c>
      <c r="AL23" s="147">
        <v>0</v>
      </c>
      <c r="AM23" s="148">
        <v>0</v>
      </c>
      <c r="AN23" s="148">
        <v>0</v>
      </c>
      <c r="AO23" s="148">
        <v>0</v>
      </c>
      <c r="AP23" s="148">
        <v>0</v>
      </c>
      <c r="AQ23" s="148">
        <v>0</v>
      </c>
      <c r="AR23" s="147">
        <v>0</v>
      </c>
      <c r="AS23" s="147">
        <v>0</v>
      </c>
      <c r="AT23" s="148">
        <v>0</v>
      </c>
      <c r="AU23" s="148">
        <v>0</v>
      </c>
      <c r="AV23" s="148">
        <v>0</v>
      </c>
      <c r="AW23" s="148">
        <v>0</v>
      </c>
      <c r="AX23" s="147">
        <v>0</v>
      </c>
      <c r="AY23" s="148">
        <v>0</v>
      </c>
      <c r="AZ23" s="148">
        <v>0</v>
      </c>
      <c r="BA23" s="148">
        <v>0</v>
      </c>
      <c r="BB23" s="147">
        <v>0</v>
      </c>
      <c r="BC23" s="148">
        <v>0</v>
      </c>
      <c r="BD23" s="147">
        <v>0</v>
      </c>
      <c r="BE23" s="148">
        <v>0</v>
      </c>
      <c r="BF23" s="148">
        <v>0</v>
      </c>
      <c r="BG23" s="148">
        <v>0</v>
      </c>
      <c r="BH23" s="148">
        <v>0</v>
      </c>
      <c r="BI23" s="148">
        <v>0</v>
      </c>
      <c r="BJ23" s="147">
        <v>0</v>
      </c>
      <c r="BK23" s="148">
        <v>0</v>
      </c>
      <c r="BL23" s="148">
        <v>0</v>
      </c>
      <c r="BM23" s="148">
        <v>0</v>
      </c>
      <c r="BN23" s="148">
        <v>0</v>
      </c>
      <c r="BO23" s="147">
        <v>0</v>
      </c>
      <c r="BP23" s="147">
        <v>0</v>
      </c>
      <c r="BQ23" s="147">
        <v>0</v>
      </c>
      <c r="BR23" s="148">
        <v>0</v>
      </c>
      <c r="BS23" s="148">
        <v>0</v>
      </c>
      <c r="BT23" s="147">
        <v>0</v>
      </c>
      <c r="BU23" s="148">
        <v>0</v>
      </c>
      <c r="BV23" s="148">
        <v>0</v>
      </c>
      <c r="BW23" s="147">
        <v>0</v>
      </c>
      <c r="BX23" s="148">
        <v>0</v>
      </c>
      <c r="BY23" s="148">
        <v>0</v>
      </c>
      <c r="BZ23" s="148">
        <v>0</v>
      </c>
      <c r="CA23" s="147">
        <v>0</v>
      </c>
      <c r="CB23" s="147">
        <v>0</v>
      </c>
      <c r="CC23" s="158"/>
      <c r="CD23" s="148"/>
      <c r="CE23" s="148"/>
      <c r="CF23" s="148"/>
      <c r="CG23" s="153"/>
      <c r="CH23" s="153"/>
      <c r="CI23" s="153"/>
      <c r="CJ23" s="149"/>
      <c r="CK23" s="151">
        <v>1319.2394508038069</v>
      </c>
    </row>
    <row r="24" spans="1:89" s="157" customFormat="1" ht="26.25" customHeight="1" x14ac:dyDescent="0.25">
      <c r="A24" s="278" t="s">
        <v>43</v>
      </c>
      <c r="B24" s="210" t="s">
        <v>185</v>
      </c>
      <c r="C24" s="146">
        <v>0.38807559431065364</v>
      </c>
      <c r="D24" s="147">
        <v>0</v>
      </c>
      <c r="E24" s="148">
        <v>0</v>
      </c>
      <c r="F24" s="148">
        <v>0</v>
      </c>
      <c r="G24" s="148">
        <v>0</v>
      </c>
      <c r="H24" s="147">
        <v>0</v>
      </c>
      <c r="I24" s="147">
        <v>2.2365191327267497E-2</v>
      </c>
      <c r="J24" s="148">
        <v>0</v>
      </c>
      <c r="K24" s="148">
        <v>0</v>
      </c>
      <c r="L24" s="148">
        <v>0</v>
      </c>
      <c r="M24" s="148">
        <v>1.2139622189652996E-2</v>
      </c>
      <c r="N24" s="148">
        <v>1.0225569137614503E-2</v>
      </c>
      <c r="O24" s="148">
        <v>0</v>
      </c>
      <c r="P24" s="148">
        <v>0</v>
      </c>
      <c r="Q24" s="148">
        <v>0</v>
      </c>
      <c r="R24" s="148">
        <v>0</v>
      </c>
      <c r="S24" s="148">
        <v>0</v>
      </c>
      <c r="T24" s="148">
        <v>0</v>
      </c>
      <c r="U24" s="148">
        <v>0</v>
      </c>
      <c r="V24" s="148">
        <v>0</v>
      </c>
      <c r="W24" s="148">
        <v>0</v>
      </c>
      <c r="X24" s="148">
        <v>0</v>
      </c>
      <c r="Y24" s="148">
        <v>0</v>
      </c>
      <c r="Z24" s="148">
        <v>0</v>
      </c>
      <c r="AA24" s="148">
        <v>0</v>
      </c>
      <c r="AB24" s="148">
        <v>0</v>
      </c>
      <c r="AC24" s="147">
        <v>0.36571040298338614</v>
      </c>
      <c r="AD24" s="147">
        <v>0</v>
      </c>
      <c r="AE24" s="148">
        <v>0</v>
      </c>
      <c r="AF24" s="148">
        <v>0</v>
      </c>
      <c r="AG24" s="147">
        <v>0</v>
      </c>
      <c r="AH24" s="147">
        <v>0</v>
      </c>
      <c r="AI24" s="148">
        <v>0</v>
      </c>
      <c r="AJ24" s="148">
        <v>0</v>
      </c>
      <c r="AK24" s="148">
        <v>0</v>
      </c>
      <c r="AL24" s="147">
        <v>0</v>
      </c>
      <c r="AM24" s="148">
        <v>0</v>
      </c>
      <c r="AN24" s="148">
        <v>0</v>
      </c>
      <c r="AO24" s="148">
        <v>0</v>
      </c>
      <c r="AP24" s="148">
        <v>0</v>
      </c>
      <c r="AQ24" s="148">
        <v>0</v>
      </c>
      <c r="AR24" s="147">
        <v>0</v>
      </c>
      <c r="AS24" s="147">
        <v>0</v>
      </c>
      <c r="AT24" s="148">
        <v>0</v>
      </c>
      <c r="AU24" s="148">
        <v>0</v>
      </c>
      <c r="AV24" s="148">
        <v>0</v>
      </c>
      <c r="AW24" s="148">
        <v>0</v>
      </c>
      <c r="AX24" s="147">
        <v>0</v>
      </c>
      <c r="AY24" s="148">
        <v>0</v>
      </c>
      <c r="AZ24" s="148">
        <v>0</v>
      </c>
      <c r="BA24" s="148">
        <v>0</v>
      </c>
      <c r="BB24" s="147">
        <v>0</v>
      </c>
      <c r="BC24" s="148">
        <v>0</v>
      </c>
      <c r="BD24" s="147">
        <v>0</v>
      </c>
      <c r="BE24" s="148">
        <v>0</v>
      </c>
      <c r="BF24" s="148">
        <v>0</v>
      </c>
      <c r="BG24" s="148">
        <v>0</v>
      </c>
      <c r="BH24" s="148">
        <v>0</v>
      </c>
      <c r="BI24" s="148">
        <v>0</v>
      </c>
      <c r="BJ24" s="147">
        <v>0</v>
      </c>
      <c r="BK24" s="148">
        <v>0</v>
      </c>
      <c r="BL24" s="148">
        <v>0</v>
      </c>
      <c r="BM24" s="148">
        <v>0</v>
      </c>
      <c r="BN24" s="148">
        <v>0</v>
      </c>
      <c r="BO24" s="147">
        <v>0</v>
      </c>
      <c r="BP24" s="147">
        <v>0</v>
      </c>
      <c r="BQ24" s="147">
        <v>0</v>
      </c>
      <c r="BR24" s="148">
        <v>0</v>
      </c>
      <c r="BS24" s="148">
        <v>0</v>
      </c>
      <c r="BT24" s="147">
        <v>0</v>
      </c>
      <c r="BU24" s="148">
        <v>0</v>
      </c>
      <c r="BV24" s="148">
        <v>0</v>
      </c>
      <c r="BW24" s="147">
        <v>0</v>
      </c>
      <c r="BX24" s="148">
        <v>0</v>
      </c>
      <c r="BY24" s="148">
        <v>0</v>
      </c>
      <c r="BZ24" s="148">
        <v>0</v>
      </c>
      <c r="CA24" s="147">
        <v>0</v>
      </c>
      <c r="CB24" s="147">
        <v>0</v>
      </c>
      <c r="CC24" s="158"/>
      <c r="CD24" s="148"/>
      <c r="CE24" s="148"/>
      <c r="CF24" s="148"/>
      <c r="CG24" s="153"/>
      <c r="CH24" s="153"/>
      <c r="CI24" s="153"/>
      <c r="CJ24" s="149"/>
      <c r="CK24" s="151">
        <v>0.38807559431065364</v>
      </c>
    </row>
    <row r="25" spans="1:89" s="157" customFormat="1" ht="26.25" customHeight="1" x14ac:dyDescent="0.25">
      <c r="A25" s="278" t="s">
        <v>44</v>
      </c>
      <c r="B25" s="210" t="s">
        <v>186</v>
      </c>
      <c r="C25" s="146">
        <v>0</v>
      </c>
      <c r="D25" s="147">
        <v>0</v>
      </c>
      <c r="E25" s="148">
        <v>0</v>
      </c>
      <c r="F25" s="148">
        <v>0</v>
      </c>
      <c r="G25" s="148">
        <v>0</v>
      </c>
      <c r="H25" s="147">
        <v>0</v>
      </c>
      <c r="I25" s="147">
        <v>0</v>
      </c>
      <c r="J25" s="148">
        <v>0</v>
      </c>
      <c r="K25" s="148">
        <v>0</v>
      </c>
      <c r="L25" s="148">
        <v>0</v>
      </c>
      <c r="M25" s="148">
        <v>0</v>
      </c>
      <c r="N25" s="148">
        <v>0</v>
      </c>
      <c r="O25" s="148">
        <v>0</v>
      </c>
      <c r="P25" s="148">
        <v>0</v>
      </c>
      <c r="Q25" s="148">
        <v>0</v>
      </c>
      <c r="R25" s="148">
        <v>0</v>
      </c>
      <c r="S25" s="148">
        <v>0</v>
      </c>
      <c r="T25" s="148">
        <v>0</v>
      </c>
      <c r="U25" s="148">
        <v>0</v>
      </c>
      <c r="V25" s="148">
        <v>0</v>
      </c>
      <c r="W25" s="148">
        <v>0</v>
      </c>
      <c r="X25" s="148">
        <v>0</v>
      </c>
      <c r="Y25" s="148">
        <v>0</v>
      </c>
      <c r="Z25" s="148">
        <v>0</v>
      </c>
      <c r="AA25" s="148">
        <v>0</v>
      </c>
      <c r="AB25" s="148">
        <v>0</v>
      </c>
      <c r="AC25" s="147">
        <v>0</v>
      </c>
      <c r="AD25" s="147">
        <v>0</v>
      </c>
      <c r="AE25" s="148">
        <v>0</v>
      </c>
      <c r="AF25" s="148">
        <v>0</v>
      </c>
      <c r="AG25" s="147">
        <v>0</v>
      </c>
      <c r="AH25" s="147">
        <v>0</v>
      </c>
      <c r="AI25" s="148">
        <v>0</v>
      </c>
      <c r="AJ25" s="148">
        <v>0</v>
      </c>
      <c r="AK25" s="148">
        <v>0</v>
      </c>
      <c r="AL25" s="147">
        <v>0</v>
      </c>
      <c r="AM25" s="148">
        <v>0</v>
      </c>
      <c r="AN25" s="148">
        <v>0</v>
      </c>
      <c r="AO25" s="148">
        <v>0</v>
      </c>
      <c r="AP25" s="148">
        <v>0</v>
      </c>
      <c r="AQ25" s="148">
        <v>0</v>
      </c>
      <c r="AR25" s="147">
        <v>0</v>
      </c>
      <c r="AS25" s="147">
        <v>0</v>
      </c>
      <c r="AT25" s="148">
        <v>0</v>
      </c>
      <c r="AU25" s="148">
        <v>0</v>
      </c>
      <c r="AV25" s="148">
        <v>0</v>
      </c>
      <c r="AW25" s="148">
        <v>0</v>
      </c>
      <c r="AX25" s="147">
        <v>0</v>
      </c>
      <c r="AY25" s="148">
        <v>0</v>
      </c>
      <c r="AZ25" s="148">
        <v>0</v>
      </c>
      <c r="BA25" s="148">
        <v>0</v>
      </c>
      <c r="BB25" s="147">
        <v>0</v>
      </c>
      <c r="BC25" s="148">
        <v>0</v>
      </c>
      <c r="BD25" s="147">
        <v>0</v>
      </c>
      <c r="BE25" s="148">
        <v>0</v>
      </c>
      <c r="BF25" s="148">
        <v>0</v>
      </c>
      <c r="BG25" s="148">
        <v>0</v>
      </c>
      <c r="BH25" s="148">
        <v>0</v>
      </c>
      <c r="BI25" s="148">
        <v>0</v>
      </c>
      <c r="BJ25" s="147">
        <v>0</v>
      </c>
      <c r="BK25" s="148">
        <v>0</v>
      </c>
      <c r="BL25" s="148">
        <v>0</v>
      </c>
      <c r="BM25" s="148">
        <v>0</v>
      </c>
      <c r="BN25" s="148">
        <v>0</v>
      </c>
      <c r="BO25" s="147">
        <v>0</v>
      </c>
      <c r="BP25" s="147">
        <v>0</v>
      </c>
      <c r="BQ25" s="147">
        <v>0</v>
      </c>
      <c r="BR25" s="148">
        <v>0</v>
      </c>
      <c r="BS25" s="148">
        <v>0</v>
      </c>
      <c r="BT25" s="147">
        <v>0</v>
      </c>
      <c r="BU25" s="148">
        <v>0</v>
      </c>
      <c r="BV25" s="148">
        <v>0</v>
      </c>
      <c r="BW25" s="147">
        <v>0</v>
      </c>
      <c r="BX25" s="148">
        <v>0</v>
      </c>
      <c r="BY25" s="148">
        <v>0</v>
      </c>
      <c r="BZ25" s="148">
        <v>0</v>
      </c>
      <c r="CA25" s="147">
        <v>0</v>
      </c>
      <c r="CB25" s="147">
        <v>0</v>
      </c>
      <c r="CC25" s="158"/>
      <c r="CD25" s="148"/>
      <c r="CE25" s="148"/>
      <c r="CF25" s="148"/>
      <c r="CG25" s="153"/>
      <c r="CH25" s="153"/>
      <c r="CI25" s="153"/>
      <c r="CJ25" s="149"/>
      <c r="CK25" s="151">
        <v>0</v>
      </c>
    </row>
    <row r="26" spans="1:89" s="157" customFormat="1" ht="26.25" customHeight="1" x14ac:dyDescent="0.25">
      <c r="A26" s="278" t="s">
        <v>45</v>
      </c>
      <c r="B26" s="210" t="s">
        <v>187</v>
      </c>
      <c r="C26" s="146">
        <v>484732.54025021073</v>
      </c>
      <c r="D26" s="147">
        <v>0</v>
      </c>
      <c r="E26" s="148">
        <v>0</v>
      </c>
      <c r="F26" s="148">
        <v>0</v>
      </c>
      <c r="G26" s="148">
        <v>0</v>
      </c>
      <c r="H26" s="147">
        <v>0</v>
      </c>
      <c r="I26" s="147">
        <v>0</v>
      </c>
      <c r="J26" s="148">
        <v>0</v>
      </c>
      <c r="K26" s="148">
        <v>0</v>
      </c>
      <c r="L26" s="148">
        <v>0</v>
      </c>
      <c r="M26" s="148">
        <v>0</v>
      </c>
      <c r="N26" s="148">
        <v>0</v>
      </c>
      <c r="O26" s="148">
        <v>0</v>
      </c>
      <c r="P26" s="148">
        <v>0</v>
      </c>
      <c r="Q26" s="148">
        <v>0</v>
      </c>
      <c r="R26" s="148">
        <v>0</v>
      </c>
      <c r="S26" s="148">
        <v>0</v>
      </c>
      <c r="T26" s="148">
        <v>0</v>
      </c>
      <c r="U26" s="148">
        <v>0</v>
      </c>
      <c r="V26" s="148">
        <v>0</v>
      </c>
      <c r="W26" s="148">
        <v>0</v>
      </c>
      <c r="X26" s="148">
        <v>0</v>
      </c>
      <c r="Y26" s="148">
        <v>0</v>
      </c>
      <c r="Z26" s="148">
        <v>0</v>
      </c>
      <c r="AA26" s="148">
        <v>0</v>
      </c>
      <c r="AB26" s="148">
        <v>0</v>
      </c>
      <c r="AC26" s="147">
        <v>484732.54025021073</v>
      </c>
      <c r="AD26" s="147">
        <v>0</v>
      </c>
      <c r="AE26" s="148">
        <v>0</v>
      </c>
      <c r="AF26" s="148">
        <v>0</v>
      </c>
      <c r="AG26" s="147">
        <v>0</v>
      </c>
      <c r="AH26" s="147">
        <v>0</v>
      </c>
      <c r="AI26" s="148">
        <v>0</v>
      </c>
      <c r="AJ26" s="148">
        <v>0</v>
      </c>
      <c r="AK26" s="148">
        <v>0</v>
      </c>
      <c r="AL26" s="147">
        <v>0</v>
      </c>
      <c r="AM26" s="148">
        <v>0</v>
      </c>
      <c r="AN26" s="148">
        <v>0</v>
      </c>
      <c r="AO26" s="148">
        <v>0</v>
      </c>
      <c r="AP26" s="148">
        <v>0</v>
      </c>
      <c r="AQ26" s="148">
        <v>0</v>
      </c>
      <c r="AR26" s="147">
        <v>0</v>
      </c>
      <c r="AS26" s="147">
        <v>0</v>
      </c>
      <c r="AT26" s="148">
        <v>0</v>
      </c>
      <c r="AU26" s="148">
        <v>0</v>
      </c>
      <c r="AV26" s="148">
        <v>0</v>
      </c>
      <c r="AW26" s="148">
        <v>0</v>
      </c>
      <c r="AX26" s="147">
        <v>0</v>
      </c>
      <c r="AY26" s="148">
        <v>0</v>
      </c>
      <c r="AZ26" s="148">
        <v>0</v>
      </c>
      <c r="BA26" s="148">
        <v>0</v>
      </c>
      <c r="BB26" s="147">
        <v>0</v>
      </c>
      <c r="BC26" s="148">
        <v>0</v>
      </c>
      <c r="BD26" s="147">
        <v>0</v>
      </c>
      <c r="BE26" s="148">
        <v>0</v>
      </c>
      <c r="BF26" s="148">
        <v>0</v>
      </c>
      <c r="BG26" s="148">
        <v>0</v>
      </c>
      <c r="BH26" s="148">
        <v>0</v>
      </c>
      <c r="BI26" s="148">
        <v>0</v>
      </c>
      <c r="BJ26" s="147">
        <v>0</v>
      </c>
      <c r="BK26" s="148">
        <v>0</v>
      </c>
      <c r="BL26" s="148">
        <v>0</v>
      </c>
      <c r="BM26" s="148">
        <v>0</v>
      </c>
      <c r="BN26" s="148">
        <v>0</v>
      </c>
      <c r="BO26" s="147">
        <v>0</v>
      </c>
      <c r="BP26" s="147">
        <v>0</v>
      </c>
      <c r="BQ26" s="147">
        <v>0</v>
      </c>
      <c r="BR26" s="148">
        <v>0</v>
      </c>
      <c r="BS26" s="148">
        <v>0</v>
      </c>
      <c r="BT26" s="147">
        <v>0</v>
      </c>
      <c r="BU26" s="148">
        <v>0</v>
      </c>
      <c r="BV26" s="148">
        <v>0</v>
      </c>
      <c r="BW26" s="147">
        <v>0</v>
      </c>
      <c r="BX26" s="148">
        <v>0</v>
      </c>
      <c r="BY26" s="148">
        <v>0</v>
      </c>
      <c r="BZ26" s="148">
        <v>0</v>
      </c>
      <c r="CA26" s="147">
        <v>0</v>
      </c>
      <c r="CB26" s="147">
        <v>0</v>
      </c>
      <c r="CC26" s="158"/>
      <c r="CD26" s="148"/>
      <c r="CE26" s="148"/>
      <c r="CF26" s="148"/>
      <c r="CG26" s="153"/>
      <c r="CH26" s="153"/>
      <c r="CI26" s="153"/>
      <c r="CJ26" s="149"/>
      <c r="CK26" s="151">
        <v>484732.54025021073</v>
      </c>
    </row>
    <row r="27" spans="1:89" s="157" customFormat="1" ht="26.25" customHeight="1" x14ac:dyDescent="0.25">
      <c r="A27" s="278" t="s">
        <v>46</v>
      </c>
      <c r="B27" s="210" t="s">
        <v>188</v>
      </c>
      <c r="C27" s="146">
        <v>31070.573412057933</v>
      </c>
      <c r="D27" s="147">
        <v>41.945641253049146</v>
      </c>
      <c r="E27" s="148">
        <v>41.945641253049146</v>
      </c>
      <c r="F27" s="148">
        <v>0</v>
      </c>
      <c r="G27" s="148">
        <v>0</v>
      </c>
      <c r="H27" s="147">
        <v>0</v>
      </c>
      <c r="I27" s="147">
        <v>5288.1345692427449</v>
      </c>
      <c r="J27" s="148">
        <v>424.95992708968572</v>
      </c>
      <c r="K27" s="148">
        <v>0</v>
      </c>
      <c r="L27" s="148">
        <v>1109.7184960081925</v>
      </c>
      <c r="M27" s="148">
        <v>796.07668844878594</v>
      </c>
      <c r="N27" s="148">
        <v>741.32712965694714</v>
      </c>
      <c r="O27" s="148">
        <v>2.2564426515010014</v>
      </c>
      <c r="P27" s="148">
        <v>0</v>
      </c>
      <c r="Q27" s="148">
        <v>0</v>
      </c>
      <c r="R27" s="148">
        <v>1209.0019726742366</v>
      </c>
      <c r="S27" s="148">
        <v>0</v>
      </c>
      <c r="T27" s="148">
        <v>0</v>
      </c>
      <c r="U27" s="148">
        <v>0</v>
      </c>
      <c r="V27" s="148">
        <v>0</v>
      </c>
      <c r="W27" s="148">
        <v>0</v>
      </c>
      <c r="X27" s="148">
        <v>0</v>
      </c>
      <c r="Y27" s="148">
        <v>0</v>
      </c>
      <c r="Z27" s="148">
        <v>0</v>
      </c>
      <c r="AA27" s="148">
        <v>1004.7939127133959</v>
      </c>
      <c r="AB27" s="148">
        <v>0</v>
      </c>
      <c r="AC27" s="147">
        <v>24919.459776194137</v>
      </c>
      <c r="AD27" s="147">
        <v>821.03342536799994</v>
      </c>
      <c r="AE27" s="148">
        <v>0</v>
      </c>
      <c r="AF27" s="148">
        <v>821.03342536799994</v>
      </c>
      <c r="AG27" s="147">
        <v>0</v>
      </c>
      <c r="AH27" s="147">
        <v>0</v>
      </c>
      <c r="AI27" s="148">
        <v>0</v>
      </c>
      <c r="AJ27" s="148">
        <v>0</v>
      </c>
      <c r="AK27" s="148">
        <v>0</v>
      </c>
      <c r="AL27" s="147">
        <v>0</v>
      </c>
      <c r="AM27" s="148">
        <v>0</v>
      </c>
      <c r="AN27" s="148">
        <v>0</v>
      </c>
      <c r="AO27" s="148">
        <v>0</v>
      </c>
      <c r="AP27" s="148">
        <v>0</v>
      </c>
      <c r="AQ27" s="148">
        <v>0</v>
      </c>
      <c r="AR27" s="147">
        <v>0</v>
      </c>
      <c r="AS27" s="147">
        <v>0</v>
      </c>
      <c r="AT27" s="148">
        <v>0</v>
      </c>
      <c r="AU27" s="148">
        <v>0</v>
      </c>
      <c r="AV27" s="148">
        <v>0</v>
      </c>
      <c r="AW27" s="148">
        <v>0</v>
      </c>
      <c r="AX27" s="147">
        <v>0</v>
      </c>
      <c r="AY27" s="148">
        <v>0</v>
      </c>
      <c r="AZ27" s="148">
        <v>0</v>
      </c>
      <c r="BA27" s="148">
        <v>0</v>
      </c>
      <c r="BB27" s="147">
        <v>0</v>
      </c>
      <c r="BC27" s="148">
        <v>0</v>
      </c>
      <c r="BD27" s="147">
        <v>0</v>
      </c>
      <c r="BE27" s="148">
        <v>0</v>
      </c>
      <c r="BF27" s="148">
        <v>0</v>
      </c>
      <c r="BG27" s="148">
        <v>0</v>
      </c>
      <c r="BH27" s="148">
        <v>0</v>
      </c>
      <c r="BI27" s="148">
        <v>0</v>
      </c>
      <c r="BJ27" s="147">
        <v>0</v>
      </c>
      <c r="BK27" s="148">
        <v>0</v>
      </c>
      <c r="BL27" s="148">
        <v>0</v>
      </c>
      <c r="BM27" s="148">
        <v>0</v>
      </c>
      <c r="BN27" s="148">
        <v>0</v>
      </c>
      <c r="BO27" s="147">
        <v>0</v>
      </c>
      <c r="BP27" s="147">
        <v>0</v>
      </c>
      <c r="BQ27" s="147">
        <v>0</v>
      </c>
      <c r="BR27" s="148">
        <v>0</v>
      </c>
      <c r="BS27" s="148">
        <v>0</v>
      </c>
      <c r="BT27" s="147">
        <v>0</v>
      </c>
      <c r="BU27" s="148">
        <v>0</v>
      </c>
      <c r="BV27" s="148">
        <v>0</v>
      </c>
      <c r="BW27" s="147">
        <v>0</v>
      </c>
      <c r="BX27" s="148">
        <v>0</v>
      </c>
      <c r="BY27" s="148">
        <v>0</v>
      </c>
      <c r="BZ27" s="148">
        <v>0</v>
      </c>
      <c r="CA27" s="147">
        <v>0</v>
      </c>
      <c r="CB27" s="147">
        <v>0</v>
      </c>
      <c r="CC27" s="158"/>
      <c r="CD27" s="148"/>
      <c r="CE27" s="148"/>
      <c r="CF27" s="148"/>
      <c r="CG27" s="153"/>
      <c r="CH27" s="153"/>
      <c r="CI27" s="153"/>
      <c r="CJ27" s="149"/>
      <c r="CK27" s="151">
        <v>31070.573412057933</v>
      </c>
    </row>
    <row r="28" spans="1:89" s="157" customFormat="1" ht="26.25" customHeight="1" x14ac:dyDescent="0.25">
      <c r="A28" s="278" t="s">
        <v>47</v>
      </c>
      <c r="B28" s="210" t="s">
        <v>189</v>
      </c>
      <c r="C28" s="146">
        <v>2368.0795077747562</v>
      </c>
      <c r="D28" s="147">
        <v>0</v>
      </c>
      <c r="E28" s="148">
        <v>0</v>
      </c>
      <c r="F28" s="148">
        <v>0</v>
      </c>
      <c r="G28" s="148">
        <v>0</v>
      </c>
      <c r="H28" s="147">
        <v>0</v>
      </c>
      <c r="I28" s="147">
        <v>0</v>
      </c>
      <c r="J28" s="148">
        <v>0</v>
      </c>
      <c r="K28" s="148">
        <v>0</v>
      </c>
      <c r="L28" s="148">
        <v>0</v>
      </c>
      <c r="M28" s="148">
        <v>0</v>
      </c>
      <c r="N28" s="148">
        <v>0</v>
      </c>
      <c r="O28" s="148">
        <v>0</v>
      </c>
      <c r="P28" s="148">
        <v>0</v>
      </c>
      <c r="Q28" s="148">
        <v>0</v>
      </c>
      <c r="R28" s="148">
        <v>0</v>
      </c>
      <c r="S28" s="148">
        <v>0</v>
      </c>
      <c r="T28" s="148">
        <v>0</v>
      </c>
      <c r="U28" s="148">
        <v>0</v>
      </c>
      <c r="V28" s="148">
        <v>0</v>
      </c>
      <c r="W28" s="148">
        <v>0</v>
      </c>
      <c r="X28" s="148">
        <v>0</v>
      </c>
      <c r="Y28" s="148">
        <v>0</v>
      </c>
      <c r="Z28" s="148">
        <v>0</v>
      </c>
      <c r="AA28" s="148">
        <v>0</v>
      </c>
      <c r="AB28" s="148">
        <v>0</v>
      </c>
      <c r="AC28" s="147">
        <v>2368.0795077747562</v>
      </c>
      <c r="AD28" s="147">
        <v>0</v>
      </c>
      <c r="AE28" s="148">
        <v>0</v>
      </c>
      <c r="AF28" s="148">
        <v>0</v>
      </c>
      <c r="AG28" s="147">
        <v>0</v>
      </c>
      <c r="AH28" s="147">
        <v>0</v>
      </c>
      <c r="AI28" s="148">
        <v>0</v>
      </c>
      <c r="AJ28" s="148">
        <v>0</v>
      </c>
      <c r="AK28" s="148">
        <v>0</v>
      </c>
      <c r="AL28" s="147">
        <v>0</v>
      </c>
      <c r="AM28" s="148">
        <v>0</v>
      </c>
      <c r="AN28" s="148">
        <v>0</v>
      </c>
      <c r="AO28" s="148">
        <v>0</v>
      </c>
      <c r="AP28" s="148">
        <v>0</v>
      </c>
      <c r="AQ28" s="148">
        <v>0</v>
      </c>
      <c r="AR28" s="147">
        <v>0</v>
      </c>
      <c r="AS28" s="147">
        <v>0</v>
      </c>
      <c r="AT28" s="148">
        <v>0</v>
      </c>
      <c r="AU28" s="148">
        <v>0</v>
      </c>
      <c r="AV28" s="148">
        <v>0</v>
      </c>
      <c r="AW28" s="148">
        <v>0</v>
      </c>
      <c r="AX28" s="147">
        <v>0</v>
      </c>
      <c r="AY28" s="148">
        <v>0</v>
      </c>
      <c r="AZ28" s="148">
        <v>0</v>
      </c>
      <c r="BA28" s="148">
        <v>0</v>
      </c>
      <c r="BB28" s="147">
        <v>0</v>
      </c>
      <c r="BC28" s="148">
        <v>0</v>
      </c>
      <c r="BD28" s="147">
        <v>0</v>
      </c>
      <c r="BE28" s="148">
        <v>0</v>
      </c>
      <c r="BF28" s="148">
        <v>0</v>
      </c>
      <c r="BG28" s="148">
        <v>0</v>
      </c>
      <c r="BH28" s="148">
        <v>0</v>
      </c>
      <c r="BI28" s="148">
        <v>0</v>
      </c>
      <c r="BJ28" s="147">
        <v>0</v>
      </c>
      <c r="BK28" s="148">
        <v>0</v>
      </c>
      <c r="BL28" s="148">
        <v>0</v>
      </c>
      <c r="BM28" s="148">
        <v>0</v>
      </c>
      <c r="BN28" s="148">
        <v>0</v>
      </c>
      <c r="BO28" s="147">
        <v>0</v>
      </c>
      <c r="BP28" s="147">
        <v>0</v>
      </c>
      <c r="BQ28" s="147">
        <v>0</v>
      </c>
      <c r="BR28" s="148">
        <v>0</v>
      </c>
      <c r="BS28" s="148">
        <v>0</v>
      </c>
      <c r="BT28" s="147">
        <v>0</v>
      </c>
      <c r="BU28" s="148">
        <v>0</v>
      </c>
      <c r="BV28" s="148">
        <v>0</v>
      </c>
      <c r="BW28" s="147">
        <v>0</v>
      </c>
      <c r="BX28" s="148">
        <v>0</v>
      </c>
      <c r="BY28" s="148">
        <v>0</v>
      </c>
      <c r="BZ28" s="148">
        <v>0</v>
      </c>
      <c r="CA28" s="147">
        <v>0</v>
      </c>
      <c r="CB28" s="147">
        <v>0</v>
      </c>
      <c r="CC28" s="158"/>
      <c r="CD28" s="148"/>
      <c r="CE28" s="148"/>
      <c r="CF28" s="148"/>
      <c r="CG28" s="153"/>
      <c r="CH28" s="153"/>
      <c r="CI28" s="153"/>
      <c r="CJ28" s="149"/>
      <c r="CK28" s="151">
        <v>2368.0795077747562</v>
      </c>
    </row>
    <row r="29" spans="1:89" s="157" customFormat="1" ht="26.25" customHeight="1" x14ac:dyDescent="0.25">
      <c r="A29" s="278" t="s">
        <v>48</v>
      </c>
      <c r="B29" s="210" t="s">
        <v>190</v>
      </c>
      <c r="C29" s="146">
        <v>3559.4406560672583</v>
      </c>
      <c r="D29" s="147">
        <v>744.88091183944834</v>
      </c>
      <c r="E29" s="148">
        <v>744.88091183944834</v>
      </c>
      <c r="F29" s="148">
        <v>0</v>
      </c>
      <c r="G29" s="148">
        <v>0</v>
      </c>
      <c r="H29" s="147">
        <v>0</v>
      </c>
      <c r="I29" s="147">
        <v>499.07213269999016</v>
      </c>
      <c r="J29" s="148">
        <v>115.96952037735296</v>
      </c>
      <c r="K29" s="148">
        <v>0</v>
      </c>
      <c r="L29" s="148">
        <v>35.413412769812069</v>
      </c>
      <c r="M29" s="148">
        <v>34.318159207452467</v>
      </c>
      <c r="N29" s="148">
        <v>41.465919469324874</v>
      </c>
      <c r="O29" s="148">
        <v>7.2007752683635753E-2</v>
      </c>
      <c r="P29" s="148">
        <v>193.82080600900272</v>
      </c>
      <c r="Q29" s="148">
        <v>7.3655009564463283</v>
      </c>
      <c r="R29" s="148">
        <v>38.581753887892042</v>
      </c>
      <c r="S29" s="148">
        <v>0</v>
      </c>
      <c r="T29" s="148">
        <v>0</v>
      </c>
      <c r="U29" s="148">
        <v>0</v>
      </c>
      <c r="V29" s="148">
        <v>0</v>
      </c>
      <c r="W29" s="148">
        <v>0</v>
      </c>
      <c r="X29" s="148">
        <v>0</v>
      </c>
      <c r="Y29" s="148">
        <v>0</v>
      </c>
      <c r="Z29" s="148">
        <v>0</v>
      </c>
      <c r="AA29" s="148">
        <v>32.065052270023003</v>
      </c>
      <c r="AB29" s="148">
        <v>0</v>
      </c>
      <c r="AC29" s="147">
        <v>2135.2480377264264</v>
      </c>
      <c r="AD29" s="147">
        <v>120.67607920352597</v>
      </c>
      <c r="AE29" s="148">
        <v>0</v>
      </c>
      <c r="AF29" s="148">
        <v>120.67607920352597</v>
      </c>
      <c r="AG29" s="147">
        <v>0</v>
      </c>
      <c r="AH29" s="147">
        <v>0</v>
      </c>
      <c r="AI29" s="148">
        <v>0</v>
      </c>
      <c r="AJ29" s="148">
        <v>0</v>
      </c>
      <c r="AK29" s="148">
        <v>0</v>
      </c>
      <c r="AL29" s="147">
        <v>0</v>
      </c>
      <c r="AM29" s="148">
        <v>0</v>
      </c>
      <c r="AN29" s="148">
        <v>0</v>
      </c>
      <c r="AO29" s="148">
        <v>0</v>
      </c>
      <c r="AP29" s="148">
        <v>0</v>
      </c>
      <c r="AQ29" s="148">
        <v>0</v>
      </c>
      <c r="AR29" s="147">
        <v>0</v>
      </c>
      <c r="AS29" s="147">
        <v>0</v>
      </c>
      <c r="AT29" s="148">
        <v>0</v>
      </c>
      <c r="AU29" s="148">
        <v>0</v>
      </c>
      <c r="AV29" s="148">
        <v>0</v>
      </c>
      <c r="AW29" s="148">
        <v>0</v>
      </c>
      <c r="AX29" s="147">
        <v>0</v>
      </c>
      <c r="AY29" s="148">
        <v>0</v>
      </c>
      <c r="AZ29" s="148">
        <v>0</v>
      </c>
      <c r="BA29" s="148">
        <v>0</v>
      </c>
      <c r="BB29" s="147">
        <v>0</v>
      </c>
      <c r="BC29" s="148">
        <v>0</v>
      </c>
      <c r="BD29" s="147">
        <v>0</v>
      </c>
      <c r="BE29" s="148">
        <v>0</v>
      </c>
      <c r="BF29" s="148">
        <v>0</v>
      </c>
      <c r="BG29" s="148">
        <v>0</v>
      </c>
      <c r="BH29" s="148">
        <v>0</v>
      </c>
      <c r="BI29" s="148">
        <v>0</v>
      </c>
      <c r="BJ29" s="147">
        <v>0</v>
      </c>
      <c r="BK29" s="148">
        <v>0</v>
      </c>
      <c r="BL29" s="148">
        <v>0</v>
      </c>
      <c r="BM29" s="148">
        <v>0</v>
      </c>
      <c r="BN29" s="148">
        <v>0</v>
      </c>
      <c r="BO29" s="147">
        <v>59.563494597867425</v>
      </c>
      <c r="BP29" s="147">
        <v>0</v>
      </c>
      <c r="BQ29" s="147">
        <v>0</v>
      </c>
      <c r="BR29" s="148">
        <v>0</v>
      </c>
      <c r="BS29" s="148">
        <v>0</v>
      </c>
      <c r="BT29" s="147">
        <v>0</v>
      </c>
      <c r="BU29" s="148">
        <v>0</v>
      </c>
      <c r="BV29" s="148">
        <v>0</v>
      </c>
      <c r="BW29" s="147">
        <v>0</v>
      </c>
      <c r="BX29" s="148">
        <v>0</v>
      </c>
      <c r="BY29" s="148">
        <v>0</v>
      </c>
      <c r="BZ29" s="148">
        <v>0</v>
      </c>
      <c r="CA29" s="147">
        <v>0</v>
      </c>
      <c r="CB29" s="147">
        <v>0</v>
      </c>
      <c r="CC29" s="158"/>
      <c r="CD29" s="148"/>
      <c r="CE29" s="148"/>
      <c r="CF29" s="148"/>
      <c r="CG29" s="153"/>
      <c r="CH29" s="153"/>
      <c r="CI29" s="153"/>
      <c r="CJ29" s="149"/>
      <c r="CK29" s="151">
        <v>3559.4406560672583</v>
      </c>
    </row>
    <row r="30" spans="1:89" s="157" customFormat="1" ht="26.25" customHeight="1" x14ac:dyDescent="0.25">
      <c r="A30" s="278" t="s">
        <v>49</v>
      </c>
      <c r="B30" s="210" t="s">
        <v>191</v>
      </c>
      <c r="C30" s="146">
        <v>4252.9019406697726</v>
      </c>
      <c r="D30" s="147">
        <v>0</v>
      </c>
      <c r="E30" s="148">
        <v>0</v>
      </c>
      <c r="F30" s="148">
        <v>0</v>
      </c>
      <c r="G30" s="148">
        <v>0</v>
      </c>
      <c r="H30" s="147">
        <v>0</v>
      </c>
      <c r="I30" s="147">
        <v>0</v>
      </c>
      <c r="J30" s="148">
        <v>0</v>
      </c>
      <c r="K30" s="148">
        <v>0</v>
      </c>
      <c r="L30" s="148">
        <v>0</v>
      </c>
      <c r="M30" s="148">
        <v>0</v>
      </c>
      <c r="N30" s="148">
        <v>0</v>
      </c>
      <c r="O30" s="148">
        <v>0</v>
      </c>
      <c r="P30" s="148">
        <v>0</v>
      </c>
      <c r="Q30" s="148">
        <v>0</v>
      </c>
      <c r="R30" s="148">
        <v>0</v>
      </c>
      <c r="S30" s="148">
        <v>0</v>
      </c>
      <c r="T30" s="148">
        <v>0</v>
      </c>
      <c r="U30" s="148">
        <v>0</v>
      </c>
      <c r="V30" s="148">
        <v>0</v>
      </c>
      <c r="W30" s="148">
        <v>0</v>
      </c>
      <c r="X30" s="148">
        <v>0</v>
      </c>
      <c r="Y30" s="148">
        <v>0</v>
      </c>
      <c r="Z30" s="148">
        <v>0</v>
      </c>
      <c r="AA30" s="148">
        <v>0</v>
      </c>
      <c r="AB30" s="148">
        <v>0</v>
      </c>
      <c r="AC30" s="147">
        <v>4252.9019406697726</v>
      </c>
      <c r="AD30" s="147">
        <v>0</v>
      </c>
      <c r="AE30" s="148">
        <v>0</v>
      </c>
      <c r="AF30" s="148">
        <v>0</v>
      </c>
      <c r="AG30" s="147">
        <v>0</v>
      </c>
      <c r="AH30" s="147">
        <v>0</v>
      </c>
      <c r="AI30" s="148">
        <v>0</v>
      </c>
      <c r="AJ30" s="148">
        <v>0</v>
      </c>
      <c r="AK30" s="148">
        <v>0</v>
      </c>
      <c r="AL30" s="147">
        <v>0</v>
      </c>
      <c r="AM30" s="148">
        <v>0</v>
      </c>
      <c r="AN30" s="148">
        <v>0</v>
      </c>
      <c r="AO30" s="148">
        <v>0</v>
      </c>
      <c r="AP30" s="148">
        <v>0</v>
      </c>
      <c r="AQ30" s="148">
        <v>0</v>
      </c>
      <c r="AR30" s="147">
        <v>0</v>
      </c>
      <c r="AS30" s="147">
        <v>0</v>
      </c>
      <c r="AT30" s="148">
        <v>0</v>
      </c>
      <c r="AU30" s="148">
        <v>0</v>
      </c>
      <c r="AV30" s="148">
        <v>0</v>
      </c>
      <c r="AW30" s="148">
        <v>0</v>
      </c>
      <c r="AX30" s="147">
        <v>0</v>
      </c>
      <c r="AY30" s="148">
        <v>0</v>
      </c>
      <c r="AZ30" s="148">
        <v>0</v>
      </c>
      <c r="BA30" s="148">
        <v>0</v>
      </c>
      <c r="BB30" s="147">
        <v>0</v>
      </c>
      <c r="BC30" s="148">
        <v>0</v>
      </c>
      <c r="BD30" s="147">
        <v>0</v>
      </c>
      <c r="BE30" s="148">
        <v>0</v>
      </c>
      <c r="BF30" s="148">
        <v>0</v>
      </c>
      <c r="BG30" s="148">
        <v>0</v>
      </c>
      <c r="BH30" s="148">
        <v>0</v>
      </c>
      <c r="BI30" s="148">
        <v>0</v>
      </c>
      <c r="BJ30" s="147">
        <v>0</v>
      </c>
      <c r="BK30" s="148">
        <v>0</v>
      </c>
      <c r="BL30" s="148">
        <v>0</v>
      </c>
      <c r="BM30" s="148">
        <v>0</v>
      </c>
      <c r="BN30" s="148">
        <v>0</v>
      </c>
      <c r="BO30" s="147">
        <v>0</v>
      </c>
      <c r="BP30" s="147">
        <v>0</v>
      </c>
      <c r="BQ30" s="147">
        <v>0</v>
      </c>
      <c r="BR30" s="148">
        <v>0</v>
      </c>
      <c r="BS30" s="148">
        <v>0</v>
      </c>
      <c r="BT30" s="147">
        <v>0</v>
      </c>
      <c r="BU30" s="148">
        <v>0</v>
      </c>
      <c r="BV30" s="148">
        <v>0</v>
      </c>
      <c r="BW30" s="147">
        <v>0</v>
      </c>
      <c r="BX30" s="148">
        <v>0</v>
      </c>
      <c r="BY30" s="148">
        <v>0</v>
      </c>
      <c r="BZ30" s="148">
        <v>0</v>
      </c>
      <c r="CA30" s="147">
        <v>0</v>
      </c>
      <c r="CB30" s="147">
        <v>0</v>
      </c>
      <c r="CC30" s="158"/>
      <c r="CD30" s="148"/>
      <c r="CE30" s="148"/>
      <c r="CF30" s="148"/>
      <c r="CG30" s="153"/>
      <c r="CH30" s="153"/>
      <c r="CI30" s="153"/>
      <c r="CJ30" s="149"/>
      <c r="CK30" s="151">
        <v>4252.9019406697726</v>
      </c>
    </row>
    <row r="31" spans="1:89" s="157" customFormat="1" ht="26.25" customHeight="1" x14ac:dyDescent="0.25">
      <c r="A31" s="278" t="s">
        <v>50</v>
      </c>
      <c r="B31" s="210" t="s">
        <v>192</v>
      </c>
      <c r="C31" s="146">
        <v>3851.0753314570475</v>
      </c>
      <c r="D31" s="147">
        <v>0</v>
      </c>
      <c r="E31" s="148">
        <v>0</v>
      </c>
      <c r="F31" s="148">
        <v>0</v>
      </c>
      <c r="G31" s="148">
        <v>0</v>
      </c>
      <c r="H31" s="147">
        <v>0</v>
      </c>
      <c r="I31" s="147">
        <v>0</v>
      </c>
      <c r="J31" s="148">
        <v>0</v>
      </c>
      <c r="K31" s="148">
        <v>0</v>
      </c>
      <c r="L31" s="148">
        <v>0</v>
      </c>
      <c r="M31" s="148">
        <v>0</v>
      </c>
      <c r="N31" s="148">
        <v>0</v>
      </c>
      <c r="O31" s="148">
        <v>0</v>
      </c>
      <c r="P31" s="148">
        <v>0</v>
      </c>
      <c r="Q31" s="148">
        <v>0</v>
      </c>
      <c r="R31" s="148">
        <v>0</v>
      </c>
      <c r="S31" s="148">
        <v>0</v>
      </c>
      <c r="T31" s="148">
        <v>0</v>
      </c>
      <c r="U31" s="148">
        <v>0</v>
      </c>
      <c r="V31" s="148">
        <v>0</v>
      </c>
      <c r="W31" s="148">
        <v>0</v>
      </c>
      <c r="X31" s="148">
        <v>0</v>
      </c>
      <c r="Y31" s="148">
        <v>0</v>
      </c>
      <c r="Z31" s="148">
        <v>0</v>
      </c>
      <c r="AA31" s="148">
        <v>0</v>
      </c>
      <c r="AB31" s="148">
        <v>0</v>
      </c>
      <c r="AC31" s="147">
        <v>3851.0753314570475</v>
      </c>
      <c r="AD31" s="147">
        <v>0</v>
      </c>
      <c r="AE31" s="148">
        <v>0</v>
      </c>
      <c r="AF31" s="148">
        <v>0</v>
      </c>
      <c r="AG31" s="147">
        <v>0</v>
      </c>
      <c r="AH31" s="147">
        <v>0</v>
      </c>
      <c r="AI31" s="148">
        <v>0</v>
      </c>
      <c r="AJ31" s="148">
        <v>0</v>
      </c>
      <c r="AK31" s="148">
        <v>0</v>
      </c>
      <c r="AL31" s="147">
        <v>0</v>
      </c>
      <c r="AM31" s="148">
        <v>0</v>
      </c>
      <c r="AN31" s="148">
        <v>0</v>
      </c>
      <c r="AO31" s="148">
        <v>0</v>
      </c>
      <c r="AP31" s="148">
        <v>0</v>
      </c>
      <c r="AQ31" s="148">
        <v>0</v>
      </c>
      <c r="AR31" s="147">
        <v>0</v>
      </c>
      <c r="AS31" s="147">
        <v>0</v>
      </c>
      <c r="AT31" s="148">
        <v>0</v>
      </c>
      <c r="AU31" s="148">
        <v>0</v>
      </c>
      <c r="AV31" s="148">
        <v>0</v>
      </c>
      <c r="AW31" s="148">
        <v>0</v>
      </c>
      <c r="AX31" s="147">
        <v>0</v>
      </c>
      <c r="AY31" s="148">
        <v>0</v>
      </c>
      <c r="AZ31" s="148">
        <v>0</v>
      </c>
      <c r="BA31" s="148">
        <v>0</v>
      </c>
      <c r="BB31" s="147">
        <v>0</v>
      </c>
      <c r="BC31" s="148">
        <v>0</v>
      </c>
      <c r="BD31" s="147">
        <v>0</v>
      </c>
      <c r="BE31" s="148">
        <v>0</v>
      </c>
      <c r="BF31" s="148">
        <v>0</v>
      </c>
      <c r="BG31" s="148">
        <v>0</v>
      </c>
      <c r="BH31" s="148">
        <v>0</v>
      </c>
      <c r="BI31" s="148">
        <v>0</v>
      </c>
      <c r="BJ31" s="147">
        <v>0</v>
      </c>
      <c r="BK31" s="148">
        <v>0</v>
      </c>
      <c r="BL31" s="148">
        <v>0</v>
      </c>
      <c r="BM31" s="148">
        <v>0</v>
      </c>
      <c r="BN31" s="148">
        <v>0</v>
      </c>
      <c r="BO31" s="147">
        <v>0</v>
      </c>
      <c r="BP31" s="147">
        <v>0</v>
      </c>
      <c r="BQ31" s="147">
        <v>0</v>
      </c>
      <c r="BR31" s="148">
        <v>0</v>
      </c>
      <c r="BS31" s="148">
        <v>0</v>
      </c>
      <c r="BT31" s="147">
        <v>0</v>
      </c>
      <c r="BU31" s="148">
        <v>0</v>
      </c>
      <c r="BV31" s="148">
        <v>0</v>
      </c>
      <c r="BW31" s="147">
        <v>0</v>
      </c>
      <c r="BX31" s="148">
        <v>0</v>
      </c>
      <c r="BY31" s="148">
        <v>0</v>
      </c>
      <c r="BZ31" s="148">
        <v>0</v>
      </c>
      <c r="CA31" s="147">
        <v>0</v>
      </c>
      <c r="CB31" s="147">
        <v>0</v>
      </c>
      <c r="CC31" s="158"/>
      <c r="CD31" s="160"/>
      <c r="CE31" s="160"/>
      <c r="CF31" s="160"/>
      <c r="CG31" s="161"/>
      <c r="CH31" s="161"/>
      <c r="CI31" s="161"/>
      <c r="CJ31" s="149"/>
      <c r="CK31" s="151">
        <v>3851.0753314570475</v>
      </c>
    </row>
    <row r="32" spans="1:89" s="157" customFormat="1" ht="26.25" customHeight="1" x14ac:dyDescent="0.25">
      <c r="A32" s="276" t="s">
        <v>51</v>
      </c>
      <c r="B32" s="206" t="s">
        <v>193</v>
      </c>
      <c r="C32" s="154">
        <v>32182.812802605531</v>
      </c>
      <c r="D32" s="154">
        <v>0</v>
      </c>
      <c r="E32" s="154">
        <v>0</v>
      </c>
      <c r="F32" s="154">
        <v>0</v>
      </c>
      <c r="G32" s="154">
        <v>0</v>
      </c>
      <c r="H32" s="154">
        <v>0</v>
      </c>
      <c r="I32" s="154">
        <v>0</v>
      </c>
      <c r="J32" s="154">
        <v>0</v>
      </c>
      <c r="K32" s="154">
        <v>0</v>
      </c>
      <c r="L32" s="154">
        <v>0</v>
      </c>
      <c r="M32" s="154">
        <v>0</v>
      </c>
      <c r="N32" s="154">
        <v>0</v>
      </c>
      <c r="O32" s="154">
        <v>0</v>
      </c>
      <c r="P32" s="154">
        <v>0</v>
      </c>
      <c r="Q32" s="154">
        <v>0</v>
      </c>
      <c r="R32" s="154">
        <v>0</v>
      </c>
      <c r="S32" s="154">
        <v>0</v>
      </c>
      <c r="T32" s="154">
        <v>0</v>
      </c>
      <c r="U32" s="154">
        <v>0</v>
      </c>
      <c r="V32" s="154">
        <v>0</v>
      </c>
      <c r="W32" s="154">
        <v>0</v>
      </c>
      <c r="X32" s="154">
        <v>0</v>
      </c>
      <c r="Y32" s="154">
        <v>0</v>
      </c>
      <c r="Z32" s="154">
        <v>0</v>
      </c>
      <c r="AA32" s="154">
        <v>0</v>
      </c>
      <c r="AB32" s="154">
        <v>0</v>
      </c>
      <c r="AC32" s="154">
        <v>17336.960262427201</v>
      </c>
      <c r="AD32" s="154">
        <v>14845.852540178334</v>
      </c>
      <c r="AE32" s="154">
        <v>0</v>
      </c>
      <c r="AF32" s="154">
        <v>14845.852540178334</v>
      </c>
      <c r="AG32" s="154">
        <v>0</v>
      </c>
      <c r="AH32" s="154">
        <v>0</v>
      </c>
      <c r="AI32" s="154">
        <v>0</v>
      </c>
      <c r="AJ32" s="154">
        <v>0</v>
      </c>
      <c r="AK32" s="154">
        <v>0</v>
      </c>
      <c r="AL32" s="154">
        <v>0</v>
      </c>
      <c r="AM32" s="154">
        <v>0</v>
      </c>
      <c r="AN32" s="154">
        <v>0</v>
      </c>
      <c r="AO32" s="154">
        <v>0</v>
      </c>
      <c r="AP32" s="154">
        <v>0</v>
      </c>
      <c r="AQ32" s="154">
        <v>0</v>
      </c>
      <c r="AR32" s="154">
        <v>0</v>
      </c>
      <c r="AS32" s="154">
        <v>0</v>
      </c>
      <c r="AT32" s="154">
        <v>0</v>
      </c>
      <c r="AU32" s="154">
        <v>0</v>
      </c>
      <c r="AV32" s="154">
        <v>0</v>
      </c>
      <c r="AW32" s="154">
        <v>0</v>
      </c>
      <c r="AX32" s="154">
        <v>0</v>
      </c>
      <c r="AY32" s="154">
        <v>0</v>
      </c>
      <c r="AZ32" s="154">
        <v>0</v>
      </c>
      <c r="BA32" s="154">
        <v>0</v>
      </c>
      <c r="BB32" s="154">
        <v>0</v>
      </c>
      <c r="BC32" s="154">
        <v>0</v>
      </c>
      <c r="BD32" s="154">
        <v>0</v>
      </c>
      <c r="BE32" s="154">
        <v>0</v>
      </c>
      <c r="BF32" s="154">
        <v>0</v>
      </c>
      <c r="BG32" s="154">
        <v>0</v>
      </c>
      <c r="BH32" s="154">
        <v>0</v>
      </c>
      <c r="BI32" s="154">
        <v>0</v>
      </c>
      <c r="BJ32" s="154">
        <v>0</v>
      </c>
      <c r="BK32" s="154">
        <v>0</v>
      </c>
      <c r="BL32" s="154">
        <v>0</v>
      </c>
      <c r="BM32" s="154">
        <v>0</v>
      </c>
      <c r="BN32" s="154">
        <v>0</v>
      </c>
      <c r="BO32" s="154">
        <v>0</v>
      </c>
      <c r="BP32" s="154">
        <v>0</v>
      </c>
      <c r="BQ32" s="154">
        <v>0</v>
      </c>
      <c r="BR32" s="154">
        <v>0</v>
      </c>
      <c r="BS32" s="154">
        <v>0</v>
      </c>
      <c r="BT32" s="154">
        <v>0</v>
      </c>
      <c r="BU32" s="154">
        <v>0</v>
      </c>
      <c r="BV32" s="154">
        <v>0</v>
      </c>
      <c r="BW32" s="154">
        <v>0</v>
      </c>
      <c r="BX32" s="154">
        <v>0</v>
      </c>
      <c r="BY32" s="154">
        <v>0</v>
      </c>
      <c r="BZ32" s="154">
        <v>0</v>
      </c>
      <c r="CA32" s="155">
        <v>0</v>
      </c>
      <c r="CB32" s="162">
        <v>0</v>
      </c>
      <c r="CC32" s="155"/>
      <c r="CD32" s="155"/>
      <c r="CE32" s="155"/>
      <c r="CF32" s="155"/>
      <c r="CG32" s="154"/>
      <c r="CH32" s="154"/>
      <c r="CI32" s="154"/>
      <c r="CJ32" s="154">
        <v>490133.36266685405</v>
      </c>
      <c r="CK32" s="154">
        <v>522316.17546945956</v>
      </c>
    </row>
    <row r="33" spans="1:89" s="157" customFormat="1" ht="26.25" customHeight="1" x14ac:dyDescent="0.25">
      <c r="A33" s="279" t="s">
        <v>52</v>
      </c>
      <c r="B33" s="211" t="s">
        <v>194</v>
      </c>
      <c r="C33" s="146">
        <v>12315.616511316792</v>
      </c>
      <c r="D33" s="147">
        <v>0</v>
      </c>
      <c r="E33" s="148">
        <v>0</v>
      </c>
      <c r="F33" s="148">
        <v>0</v>
      </c>
      <c r="G33" s="148">
        <v>0</v>
      </c>
      <c r="H33" s="147">
        <v>0</v>
      </c>
      <c r="I33" s="147">
        <v>0</v>
      </c>
      <c r="J33" s="148">
        <v>0</v>
      </c>
      <c r="K33" s="148">
        <v>0</v>
      </c>
      <c r="L33" s="148">
        <v>0</v>
      </c>
      <c r="M33" s="148">
        <v>0</v>
      </c>
      <c r="N33" s="148">
        <v>0</v>
      </c>
      <c r="O33" s="148">
        <v>0</v>
      </c>
      <c r="P33" s="148">
        <v>0</v>
      </c>
      <c r="Q33" s="148">
        <v>0</v>
      </c>
      <c r="R33" s="148">
        <v>0</v>
      </c>
      <c r="S33" s="148">
        <v>0</v>
      </c>
      <c r="T33" s="148">
        <v>0</v>
      </c>
      <c r="U33" s="148">
        <v>0</v>
      </c>
      <c r="V33" s="148">
        <v>0</v>
      </c>
      <c r="W33" s="148">
        <v>0</v>
      </c>
      <c r="X33" s="148">
        <v>0</v>
      </c>
      <c r="Y33" s="148">
        <v>0</v>
      </c>
      <c r="Z33" s="148">
        <v>0</v>
      </c>
      <c r="AA33" s="148">
        <v>0</v>
      </c>
      <c r="AB33" s="148">
        <v>0</v>
      </c>
      <c r="AC33" s="147">
        <v>7147.8017476002151</v>
      </c>
      <c r="AD33" s="147">
        <v>5167.8147637165775</v>
      </c>
      <c r="AE33" s="148">
        <v>0</v>
      </c>
      <c r="AF33" s="148">
        <v>5167.8147637165775</v>
      </c>
      <c r="AG33" s="147">
        <v>0</v>
      </c>
      <c r="AH33" s="147">
        <v>0</v>
      </c>
      <c r="AI33" s="148">
        <v>0</v>
      </c>
      <c r="AJ33" s="148">
        <v>0</v>
      </c>
      <c r="AK33" s="148">
        <v>0</v>
      </c>
      <c r="AL33" s="147">
        <v>0</v>
      </c>
      <c r="AM33" s="148">
        <v>0</v>
      </c>
      <c r="AN33" s="148">
        <v>0</v>
      </c>
      <c r="AO33" s="148">
        <v>0</v>
      </c>
      <c r="AP33" s="148">
        <v>0</v>
      </c>
      <c r="AQ33" s="148">
        <v>0</v>
      </c>
      <c r="AR33" s="147">
        <v>0</v>
      </c>
      <c r="AS33" s="147">
        <v>0</v>
      </c>
      <c r="AT33" s="148">
        <v>0</v>
      </c>
      <c r="AU33" s="148">
        <v>0</v>
      </c>
      <c r="AV33" s="148">
        <v>0</v>
      </c>
      <c r="AW33" s="148">
        <v>0</v>
      </c>
      <c r="AX33" s="147">
        <v>0</v>
      </c>
      <c r="AY33" s="148">
        <v>0</v>
      </c>
      <c r="AZ33" s="148">
        <v>0</v>
      </c>
      <c r="BA33" s="148">
        <v>0</v>
      </c>
      <c r="BB33" s="147">
        <v>0</v>
      </c>
      <c r="BC33" s="148">
        <v>0</v>
      </c>
      <c r="BD33" s="147">
        <v>0</v>
      </c>
      <c r="BE33" s="148">
        <v>0</v>
      </c>
      <c r="BF33" s="148">
        <v>0</v>
      </c>
      <c r="BG33" s="148">
        <v>0</v>
      </c>
      <c r="BH33" s="148">
        <v>0</v>
      </c>
      <c r="BI33" s="148">
        <v>0</v>
      </c>
      <c r="BJ33" s="147">
        <v>0</v>
      </c>
      <c r="BK33" s="148">
        <v>0</v>
      </c>
      <c r="BL33" s="148">
        <v>0</v>
      </c>
      <c r="BM33" s="148">
        <v>0</v>
      </c>
      <c r="BN33" s="148">
        <v>0</v>
      </c>
      <c r="BO33" s="147">
        <v>0</v>
      </c>
      <c r="BP33" s="147">
        <v>0</v>
      </c>
      <c r="BQ33" s="147">
        <v>0</v>
      </c>
      <c r="BR33" s="148">
        <v>0</v>
      </c>
      <c r="BS33" s="148">
        <v>0</v>
      </c>
      <c r="BT33" s="147">
        <v>0</v>
      </c>
      <c r="BU33" s="148">
        <v>0</v>
      </c>
      <c r="BV33" s="148">
        <v>0</v>
      </c>
      <c r="BW33" s="147">
        <v>0</v>
      </c>
      <c r="BX33" s="148">
        <v>0</v>
      </c>
      <c r="BY33" s="148">
        <v>0</v>
      </c>
      <c r="BZ33" s="148">
        <v>0</v>
      </c>
      <c r="CA33" s="147">
        <v>0</v>
      </c>
      <c r="CB33" s="163">
        <v>0</v>
      </c>
      <c r="CC33" s="158"/>
      <c r="CD33" s="159"/>
      <c r="CE33" s="159"/>
      <c r="CF33" s="159"/>
      <c r="CG33" s="151"/>
      <c r="CH33" s="151"/>
      <c r="CI33" s="151"/>
      <c r="CJ33" s="149"/>
      <c r="CK33" s="151">
        <v>12315.616511316792</v>
      </c>
    </row>
    <row r="34" spans="1:89" s="157" customFormat="1" ht="26.25" customHeight="1" x14ac:dyDescent="0.25">
      <c r="A34" s="280" t="s">
        <v>53</v>
      </c>
      <c r="B34" s="207" t="s">
        <v>195</v>
      </c>
      <c r="C34" s="146">
        <v>19867.196291288739</v>
      </c>
      <c r="D34" s="147">
        <v>0</v>
      </c>
      <c r="E34" s="148">
        <v>0</v>
      </c>
      <c r="F34" s="148">
        <v>0</v>
      </c>
      <c r="G34" s="148">
        <v>0</v>
      </c>
      <c r="H34" s="147">
        <v>0</v>
      </c>
      <c r="I34" s="147">
        <v>0</v>
      </c>
      <c r="J34" s="148">
        <v>0</v>
      </c>
      <c r="K34" s="148">
        <v>0</v>
      </c>
      <c r="L34" s="148">
        <v>0</v>
      </c>
      <c r="M34" s="148">
        <v>0</v>
      </c>
      <c r="N34" s="148">
        <v>0</v>
      </c>
      <c r="O34" s="148">
        <v>0</v>
      </c>
      <c r="P34" s="148">
        <v>0</v>
      </c>
      <c r="Q34" s="148">
        <v>0</v>
      </c>
      <c r="R34" s="148">
        <v>0</v>
      </c>
      <c r="S34" s="148">
        <v>0</v>
      </c>
      <c r="T34" s="148">
        <v>0</v>
      </c>
      <c r="U34" s="148">
        <v>0</v>
      </c>
      <c r="V34" s="148">
        <v>0</v>
      </c>
      <c r="W34" s="148">
        <v>0</v>
      </c>
      <c r="X34" s="148">
        <v>0</v>
      </c>
      <c r="Y34" s="148">
        <v>0</v>
      </c>
      <c r="Z34" s="148">
        <v>0</v>
      </c>
      <c r="AA34" s="148">
        <v>0</v>
      </c>
      <c r="AB34" s="148">
        <v>0</v>
      </c>
      <c r="AC34" s="147">
        <v>10189.158514826984</v>
      </c>
      <c r="AD34" s="147">
        <v>9678.0377764617551</v>
      </c>
      <c r="AE34" s="148">
        <v>0</v>
      </c>
      <c r="AF34" s="148">
        <v>9678.0377764617551</v>
      </c>
      <c r="AG34" s="147">
        <v>0</v>
      </c>
      <c r="AH34" s="147">
        <v>0</v>
      </c>
      <c r="AI34" s="148">
        <v>0</v>
      </c>
      <c r="AJ34" s="148">
        <v>0</v>
      </c>
      <c r="AK34" s="148">
        <v>0</v>
      </c>
      <c r="AL34" s="147">
        <v>0</v>
      </c>
      <c r="AM34" s="148">
        <v>0</v>
      </c>
      <c r="AN34" s="148">
        <v>0</v>
      </c>
      <c r="AO34" s="148">
        <v>0</v>
      </c>
      <c r="AP34" s="148">
        <v>0</v>
      </c>
      <c r="AQ34" s="148">
        <v>0</v>
      </c>
      <c r="AR34" s="147">
        <v>0</v>
      </c>
      <c r="AS34" s="147">
        <v>0</v>
      </c>
      <c r="AT34" s="148">
        <v>0</v>
      </c>
      <c r="AU34" s="148">
        <v>0</v>
      </c>
      <c r="AV34" s="148">
        <v>0</v>
      </c>
      <c r="AW34" s="148">
        <v>0</v>
      </c>
      <c r="AX34" s="147">
        <v>0</v>
      </c>
      <c r="AY34" s="148">
        <v>0</v>
      </c>
      <c r="AZ34" s="148">
        <v>0</v>
      </c>
      <c r="BA34" s="148">
        <v>0</v>
      </c>
      <c r="BB34" s="147">
        <v>0</v>
      </c>
      <c r="BC34" s="148">
        <v>0</v>
      </c>
      <c r="BD34" s="147">
        <v>0</v>
      </c>
      <c r="BE34" s="148">
        <v>0</v>
      </c>
      <c r="BF34" s="148">
        <v>0</v>
      </c>
      <c r="BG34" s="148">
        <v>0</v>
      </c>
      <c r="BH34" s="148">
        <v>0</v>
      </c>
      <c r="BI34" s="148">
        <v>0</v>
      </c>
      <c r="BJ34" s="147">
        <v>0</v>
      </c>
      <c r="BK34" s="148">
        <v>0</v>
      </c>
      <c r="BL34" s="148">
        <v>0</v>
      </c>
      <c r="BM34" s="148">
        <v>0</v>
      </c>
      <c r="BN34" s="148">
        <v>0</v>
      </c>
      <c r="BO34" s="147">
        <v>0</v>
      </c>
      <c r="BP34" s="147">
        <v>0</v>
      </c>
      <c r="BQ34" s="147">
        <v>0</v>
      </c>
      <c r="BR34" s="148">
        <v>0</v>
      </c>
      <c r="BS34" s="148">
        <v>0</v>
      </c>
      <c r="BT34" s="147">
        <v>0</v>
      </c>
      <c r="BU34" s="148">
        <v>0</v>
      </c>
      <c r="BV34" s="148">
        <v>0</v>
      </c>
      <c r="BW34" s="147">
        <v>0</v>
      </c>
      <c r="BX34" s="148">
        <v>0</v>
      </c>
      <c r="BY34" s="148">
        <v>0</v>
      </c>
      <c r="BZ34" s="148">
        <v>0</v>
      </c>
      <c r="CA34" s="147">
        <v>0</v>
      </c>
      <c r="CB34" s="147">
        <v>0</v>
      </c>
      <c r="CC34" s="158"/>
      <c r="CD34" s="148"/>
      <c r="CE34" s="148"/>
      <c r="CF34" s="148"/>
      <c r="CG34" s="153"/>
      <c r="CH34" s="153"/>
      <c r="CI34" s="153"/>
      <c r="CJ34" s="149"/>
      <c r="CK34" s="151">
        <v>19867.196291288739</v>
      </c>
    </row>
    <row r="35" spans="1:89" s="157" customFormat="1" ht="39.75" customHeight="1" x14ac:dyDescent="0.25">
      <c r="A35" s="280" t="s">
        <v>54</v>
      </c>
      <c r="B35" s="207" t="s">
        <v>196</v>
      </c>
      <c r="C35" s="164"/>
      <c r="D35" s="165"/>
      <c r="E35" s="166"/>
      <c r="F35" s="166"/>
      <c r="G35" s="166"/>
      <c r="H35" s="165"/>
      <c r="I35" s="165"/>
      <c r="J35" s="166"/>
      <c r="K35" s="166"/>
      <c r="L35" s="166"/>
      <c r="M35" s="166"/>
      <c r="N35" s="166"/>
      <c r="O35" s="166"/>
      <c r="P35" s="166"/>
      <c r="Q35" s="166"/>
      <c r="R35" s="166"/>
      <c r="S35" s="166"/>
      <c r="T35" s="166"/>
      <c r="U35" s="166"/>
      <c r="V35" s="166"/>
      <c r="W35" s="166"/>
      <c r="X35" s="166"/>
      <c r="Y35" s="166"/>
      <c r="Z35" s="166"/>
      <c r="AA35" s="166"/>
      <c r="AB35" s="166"/>
      <c r="AC35" s="165"/>
      <c r="AD35" s="165"/>
      <c r="AE35" s="166"/>
      <c r="AF35" s="166"/>
      <c r="AG35" s="165"/>
      <c r="AH35" s="165"/>
      <c r="AI35" s="166"/>
      <c r="AJ35" s="166"/>
      <c r="AK35" s="166"/>
      <c r="AL35" s="165"/>
      <c r="AM35" s="166"/>
      <c r="AN35" s="166"/>
      <c r="AO35" s="166"/>
      <c r="AP35" s="166"/>
      <c r="AQ35" s="166"/>
      <c r="AR35" s="165"/>
      <c r="AS35" s="165"/>
      <c r="AT35" s="166"/>
      <c r="AU35" s="166"/>
      <c r="AV35" s="166"/>
      <c r="AW35" s="166"/>
      <c r="AX35" s="165"/>
      <c r="AY35" s="166"/>
      <c r="AZ35" s="166"/>
      <c r="BA35" s="166"/>
      <c r="BB35" s="165"/>
      <c r="BC35" s="166"/>
      <c r="BD35" s="165"/>
      <c r="BE35" s="166"/>
      <c r="BF35" s="166"/>
      <c r="BG35" s="166"/>
      <c r="BH35" s="166"/>
      <c r="BI35" s="166"/>
      <c r="BJ35" s="165"/>
      <c r="BK35" s="166"/>
      <c r="BL35" s="166"/>
      <c r="BM35" s="166"/>
      <c r="BN35" s="166"/>
      <c r="BO35" s="165"/>
      <c r="BP35" s="165"/>
      <c r="BQ35" s="165"/>
      <c r="BR35" s="166"/>
      <c r="BS35" s="166"/>
      <c r="BT35" s="165"/>
      <c r="BU35" s="166"/>
      <c r="BV35" s="166"/>
      <c r="BW35" s="165"/>
      <c r="BX35" s="166"/>
      <c r="BY35" s="166"/>
      <c r="BZ35" s="166"/>
      <c r="CA35" s="165"/>
      <c r="CB35" s="165"/>
      <c r="CC35" s="165"/>
      <c r="CD35" s="166"/>
      <c r="CE35" s="166"/>
      <c r="CF35" s="166"/>
      <c r="CG35" s="149"/>
      <c r="CH35" s="153"/>
      <c r="CI35" s="149"/>
      <c r="CJ35" s="153">
        <v>490133.36266685405</v>
      </c>
      <c r="CK35" s="151">
        <v>490133.36266685405</v>
      </c>
    </row>
    <row r="36" spans="1:89" s="157" customFormat="1" ht="26.25" customHeight="1" x14ac:dyDescent="0.25">
      <c r="A36" s="281" t="s">
        <v>55</v>
      </c>
      <c r="B36" s="212" t="s">
        <v>197</v>
      </c>
      <c r="C36" s="167">
        <v>0</v>
      </c>
      <c r="D36" s="165"/>
      <c r="E36" s="166"/>
      <c r="F36" s="166"/>
      <c r="G36" s="166"/>
      <c r="H36" s="165"/>
      <c r="I36" s="165">
        <v>0</v>
      </c>
      <c r="J36" s="166"/>
      <c r="K36" s="166"/>
      <c r="L36" s="166"/>
      <c r="M36" s="166"/>
      <c r="N36" s="166"/>
      <c r="O36" s="166"/>
      <c r="P36" s="166">
        <v>0</v>
      </c>
      <c r="Q36" s="166"/>
      <c r="R36" s="166"/>
      <c r="S36" s="166"/>
      <c r="T36" s="166"/>
      <c r="U36" s="166"/>
      <c r="V36" s="166"/>
      <c r="W36" s="166"/>
      <c r="X36" s="166"/>
      <c r="Y36" s="166"/>
      <c r="Z36" s="166"/>
      <c r="AA36" s="166"/>
      <c r="AB36" s="166"/>
      <c r="AC36" s="168">
        <v>0</v>
      </c>
      <c r="AD36" s="165"/>
      <c r="AE36" s="166"/>
      <c r="AF36" s="166"/>
      <c r="AG36" s="165"/>
      <c r="AH36" s="165"/>
      <c r="AI36" s="166"/>
      <c r="AJ36" s="166"/>
      <c r="AK36" s="166"/>
      <c r="AL36" s="165"/>
      <c r="AM36" s="166"/>
      <c r="AN36" s="166"/>
      <c r="AO36" s="166"/>
      <c r="AP36" s="166"/>
      <c r="AQ36" s="166"/>
      <c r="AR36" s="165"/>
      <c r="AS36" s="165"/>
      <c r="AT36" s="166"/>
      <c r="AU36" s="166"/>
      <c r="AV36" s="166"/>
      <c r="AW36" s="166"/>
      <c r="AX36" s="165"/>
      <c r="AY36" s="166"/>
      <c r="AZ36" s="166"/>
      <c r="BA36" s="166"/>
      <c r="BB36" s="165"/>
      <c r="BC36" s="166"/>
      <c r="BD36" s="165"/>
      <c r="BE36" s="166"/>
      <c r="BF36" s="166"/>
      <c r="BG36" s="166"/>
      <c r="BH36" s="166"/>
      <c r="BI36" s="166"/>
      <c r="BJ36" s="165"/>
      <c r="BK36" s="166"/>
      <c r="BL36" s="166"/>
      <c r="BM36" s="166"/>
      <c r="BN36" s="166"/>
      <c r="BO36" s="165"/>
      <c r="BP36" s="165"/>
      <c r="BQ36" s="165"/>
      <c r="BR36" s="166"/>
      <c r="BS36" s="166"/>
      <c r="BT36" s="165"/>
      <c r="BU36" s="166"/>
      <c r="BV36" s="166"/>
      <c r="BW36" s="165"/>
      <c r="BX36" s="166"/>
      <c r="BY36" s="166"/>
      <c r="BZ36" s="166"/>
      <c r="CA36" s="165"/>
      <c r="CB36" s="165"/>
      <c r="CC36" s="165"/>
      <c r="CD36" s="166"/>
      <c r="CE36" s="166"/>
      <c r="CF36" s="166"/>
      <c r="CG36" s="169"/>
      <c r="CH36" s="170"/>
      <c r="CI36" s="149"/>
      <c r="CJ36" s="149"/>
      <c r="CK36" s="171">
        <v>0</v>
      </c>
    </row>
    <row r="37" spans="1:89" s="157" customFormat="1" ht="26.25" customHeight="1" thickBot="1" x14ac:dyDescent="0.3">
      <c r="A37" s="282" t="s">
        <v>0</v>
      </c>
      <c r="B37" s="213" t="s">
        <v>198</v>
      </c>
      <c r="C37" s="172"/>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c r="BZ37" s="173"/>
      <c r="CA37" s="173"/>
      <c r="CB37" s="173"/>
      <c r="CC37" s="174"/>
      <c r="CD37" s="175"/>
      <c r="CE37" s="175"/>
      <c r="CF37" s="175"/>
      <c r="CG37" s="176"/>
      <c r="CH37" s="176"/>
      <c r="CI37" s="173"/>
      <c r="CJ37" s="172"/>
      <c r="CK37" s="174"/>
    </row>
    <row r="38" spans="1:89" s="157" customFormat="1" ht="26.25" customHeight="1" thickTop="1" x14ac:dyDescent="0.25">
      <c r="A38" s="286" t="s">
        <v>56</v>
      </c>
      <c r="B38" s="224" t="s">
        <v>199</v>
      </c>
      <c r="C38" s="177">
        <v>2429700.2911985363</v>
      </c>
      <c r="D38" s="177">
        <v>45061.34404602251</v>
      </c>
      <c r="E38" s="177">
        <v>11385.96255160775</v>
      </c>
      <c r="F38" s="177">
        <v>33675.38149441476</v>
      </c>
      <c r="G38" s="177">
        <v>0</v>
      </c>
      <c r="H38" s="177">
        <v>0</v>
      </c>
      <c r="I38" s="177">
        <v>1560214.7324541772</v>
      </c>
      <c r="J38" s="177">
        <v>2787.4170540630512</v>
      </c>
      <c r="K38" s="177">
        <v>21.305523811193307</v>
      </c>
      <c r="L38" s="177">
        <v>1164.6032833235006</v>
      </c>
      <c r="M38" s="177">
        <v>987.3620090567141</v>
      </c>
      <c r="N38" s="177">
        <v>954.90603275620094</v>
      </c>
      <c r="O38" s="177">
        <v>1493939.9978681244</v>
      </c>
      <c r="P38" s="177">
        <v>12514.0150277139</v>
      </c>
      <c r="Q38" s="177">
        <v>42.305912327618934</v>
      </c>
      <c r="R38" s="177">
        <v>1270.8075014856668</v>
      </c>
      <c r="S38" s="177">
        <v>43.089413065948811</v>
      </c>
      <c r="T38" s="177">
        <v>45432.169215948277</v>
      </c>
      <c r="U38" s="177">
        <v>0</v>
      </c>
      <c r="V38" s="177">
        <v>0</v>
      </c>
      <c r="W38" s="177">
        <v>0</v>
      </c>
      <c r="X38" s="177">
        <v>0</v>
      </c>
      <c r="Y38" s="177">
        <v>0</v>
      </c>
      <c r="Z38" s="177">
        <v>0</v>
      </c>
      <c r="AA38" s="177">
        <v>1056.7536125008257</v>
      </c>
      <c r="AB38" s="177">
        <v>0</v>
      </c>
      <c r="AC38" s="177">
        <v>807806.4039296963</v>
      </c>
      <c r="AD38" s="177">
        <v>16449.990814478871</v>
      </c>
      <c r="AE38" s="177">
        <v>0.37876190416471905</v>
      </c>
      <c r="AF38" s="177">
        <v>16449.612052574706</v>
      </c>
      <c r="AG38" s="177">
        <v>35.060725531986428</v>
      </c>
      <c r="AH38" s="177">
        <v>8.9244149319844599</v>
      </c>
      <c r="AI38" s="177">
        <v>0</v>
      </c>
      <c r="AJ38" s="177">
        <v>8.9244149319844599</v>
      </c>
      <c r="AK38" s="177">
        <v>0</v>
      </c>
      <c r="AL38" s="177">
        <v>0</v>
      </c>
      <c r="AM38" s="177">
        <v>0</v>
      </c>
      <c r="AN38" s="177">
        <v>0</v>
      </c>
      <c r="AO38" s="177">
        <v>0</v>
      </c>
      <c r="AP38" s="177">
        <v>0</v>
      </c>
      <c r="AQ38" s="177">
        <v>0</v>
      </c>
      <c r="AR38" s="177">
        <v>1.2765832743204082</v>
      </c>
      <c r="AS38" s="177">
        <v>0.84691887914582098</v>
      </c>
      <c r="AT38" s="177">
        <v>0</v>
      </c>
      <c r="AU38" s="177">
        <v>0.84691887914582098</v>
      </c>
      <c r="AV38" s="177">
        <v>0</v>
      </c>
      <c r="AW38" s="177">
        <v>0</v>
      </c>
      <c r="AX38" s="177">
        <v>0</v>
      </c>
      <c r="AY38" s="177">
        <v>0</v>
      </c>
      <c r="AZ38" s="177">
        <v>0</v>
      </c>
      <c r="BA38" s="177">
        <v>0</v>
      </c>
      <c r="BB38" s="177">
        <v>0</v>
      </c>
      <c r="BC38" s="177">
        <v>0</v>
      </c>
      <c r="BD38" s="177">
        <v>0</v>
      </c>
      <c r="BE38" s="177">
        <v>0</v>
      </c>
      <c r="BF38" s="177">
        <v>0</v>
      </c>
      <c r="BG38" s="177">
        <v>0</v>
      </c>
      <c r="BH38" s="177">
        <v>0</v>
      </c>
      <c r="BI38" s="177">
        <v>0</v>
      </c>
      <c r="BJ38" s="177">
        <v>0</v>
      </c>
      <c r="BK38" s="177">
        <v>0</v>
      </c>
      <c r="BL38" s="177">
        <v>0</v>
      </c>
      <c r="BM38" s="177">
        <v>0</v>
      </c>
      <c r="BN38" s="177">
        <v>0</v>
      </c>
      <c r="BO38" s="177">
        <v>65.065556381460269</v>
      </c>
      <c r="BP38" s="177">
        <v>2.0515358184235204</v>
      </c>
      <c r="BQ38" s="177">
        <v>41.46536977454376</v>
      </c>
      <c r="BR38" s="177">
        <v>41.46536977454376</v>
      </c>
      <c r="BS38" s="177">
        <v>0</v>
      </c>
      <c r="BT38" s="177">
        <v>3.5464968120602895</v>
      </c>
      <c r="BU38" s="177">
        <v>1.6298867408867534</v>
      </c>
      <c r="BV38" s="177">
        <v>1.9166100711735359</v>
      </c>
      <c r="BW38" s="177">
        <v>7.5575826739859426</v>
      </c>
      <c r="BX38" s="177">
        <v>1.0950121511603581</v>
      </c>
      <c r="BY38" s="177">
        <v>0</v>
      </c>
      <c r="BZ38" s="177">
        <v>6.462570522825585</v>
      </c>
      <c r="CA38" s="177">
        <v>2.0247700832731148</v>
      </c>
      <c r="CB38" s="177">
        <v>0</v>
      </c>
      <c r="CC38" s="177"/>
      <c r="CD38" s="177"/>
      <c r="CE38" s="177"/>
      <c r="CF38" s="177"/>
      <c r="CG38" s="177"/>
      <c r="CH38" s="177"/>
      <c r="CI38" s="177"/>
      <c r="CJ38" s="177">
        <v>490133.36266685405</v>
      </c>
      <c r="CK38" s="177">
        <v>2919833.6538653905</v>
      </c>
    </row>
    <row r="39" spans="1:89" s="185" customFormat="1" ht="18" customHeight="1" x14ac:dyDescent="0.25">
      <c r="A39" s="285"/>
      <c r="B39" s="181"/>
      <c r="C39" s="182"/>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c r="CD39" s="183"/>
      <c r="CE39" s="183"/>
      <c r="CF39" s="183"/>
      <c r="CG39" s="183"/>
      <c r="CH39" s="183"/>
      <c r="CI39" s="183"/>
      <c r="CJ39" s="183"/>
      <c r="CK39" s="183"/>
    </row>
    <row r="40" spans="1:89" s="185" customFormat="1" ht="18" customHeight="1" x14ac:dyDescent="0.25">
      <c r="A40" s="273"/>
      <c r="B40" s="184"/>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row>
    <row r="41" spans="1:89" s="185" customFormat="1" ht="18" customHeight="1" x14ac:dyDescent="0.25">
      <c r="A41" s="273"/>
      <c r="B41" s="184"/>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row>
    <row r="42" spans="1:89" s="186" customFormat="1" ht="18" customHeight="1" x14ac:dyDescent="0.25">
      <c r="A42" s="273"/>
      <c r="B42" s="184"/>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row>
    <row r="43" spans="1:89" s="186" customFormat="1" ht="18" customHeight="1" x14ac:dyDescent="0.25">
      <c r="A43" s="285"/>
      <c r="B43" s="181"/>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row>
    <row r="44" spans="1:89" s="186" customFormat="1" ht="18" customHeight="1" x14ac:dyDescent="0.25">
      <c r="A44" s="285"/>
      <c r="B44" s="181"/>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row>
    <row r="45" spans="1:89" s="186" customFormat="1" ht="18" customHeight="1" x14ac:dyDescent="0.25">
      <c r="A45" s="285"/>
      <c r="B45" s="181"/>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row>
    <row r="46" spans="1:89" s="186" customFormat="1" ht="18" customHeight="1" x14ac:dyDescent="0.25">
      <c r="A46" s="285"/>
      <c r="B46" s="181"/>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row>
    <row r="47" spans="1:89" s="186" customFormat="1" ht="18" customHeight="1" x14ac:dyDescent="0.25">
      <c r="A47" s="285"/>
      <c r="B47" s="181"/>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row>
    <row r="48" spans="1:89" s="186" customFormat="1" x14ac:dyDescent="0.25">
      <c r="A48" s="285"/>
      <c r="B48" s="181"/>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row>
    <row r="49" spans="1:89" s="186" customFormat="1" x14ac:dyDescent="0.25">
      <c r="A49" s="285"/>
      <c r="B49" s="181"/>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row>
    <row r="50" spans="1:89" x14ac:dyDescent="0.2">
      <c r="A50" s="285"/>
      <c r="B50" s="181"/>
      <c r="C50" s="187"/>
      <c r="D50" s="187"/>
      <c r="E50" s="187"/>
      <c r="F50" s="187"/>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row>
    <row r="51" spans="1:89" x14ac:dyDescent="0.2">
      <c r="A51" s="285"/>
      <c r="B51" s="181"/>
      <c r="C51" s="187"/>
      <c r="D51" s="187"/>
      <c r="E51" s="187"/>
      <c r="F51" s="187"/>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row>
    <row r="52" spans="1:89" x14ac:dyDescent="0.2">
      <c r="A52" s="285"/>
      <c r="B52" s="181"/>
      <c r="C52" s="187"/>
      <c r="D52" s="187"/>
      <c r="E52" s="187"/>
      <c r="F52" s="187"/>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row>
  </sheetData>
  <dataConsolidate/>
  <dataValidations count="2">
    <dataValidation type="custom" allowBlank="1" showInputMessage="1" showErrorMessage="1" errorTitle="Wrong data input" error="Data entry is limited to positive values or zero._x000d__x000a_: symbol can be used for not available data." sqref="CI38:CJ38 C38:CF38 AC36 C36 CJ35 CI11:CI34 CC11:CF34 C3:CB34 CJ32" xr:uid="{551D8C78-3831-4E05-823F-2E0018C613C4}">
      <formula1>OR(AND(ISNUMBER(C3),C3&gt;=0),C3=":")</formula1>
    </dataValidation>
    <dataValidation type="custom" allowBlank="1" showInputMessage="1" showErrorMessage="1" errorTitle="Wrong data input" error="Data entry is limited to numeric values._x000d__x000a_: symbol can be used for not available data." sqref="CK3:CK38 CH3:CH38 CG36:CG38 CI37:CJ37 C37:CF37 CG11:CG34" xr:uid="{068C9F8A-28C0-4E8E-BEAC-230AA2BC8986}">
      <formula1>OR(ISNUMBER(C3),C3=":")</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99934-4DBF-4092-9AB8-996B63B25DC7}">
  <sheetPr>
    <tabColor theme="0"/>
    <outlinePr summaryBelow="0" summaryRight="0"/>
  </sheetPr>
  <dimension ref="A1:CK52"/>
  <sheetViews>
    <sheetView showGridLines="0" zoomScale="85" zoomScaleNormal="85" workbookViewId="0">
      <pane xSplit="2" ySplit="1" topLeftCell="C2" activePane="bottomRight" state="frozen"/>
      <selection activeCell="B4" sqref="B4"/>
      <selection pane="topRight" activeCell="B4" sqref="B4"/>
      <selection pane="bottomLeft" activeCell="B4" sqref="B4"/>
      <selection pane="bottomRight" activeCell="B1" sqref="B1"/>
    </sheetView>
  </sheetViews>
  <sheetFormatPr defaultColWidth="11.42578125" defaultRowHeight="14.25" x14ac:dyDescent="0.2"/>
  <cols>
    <col min="1" max="1" width="1.7109375" style="274" customWidth="1"/>
    <col min="2" max="2" width="50.7109375" style="157" customWidth="1"/>
    <col min="3" max="47" width="14.85546875" style="189" customWidth="1"/>
    <col min="48" max="48" width="15.85546875" style="189" customWidth="1"/>
    <col min="49" max="78" width="14.85546875" style="189" customWidth="1"/>
    <col min="79" max="79" width="15.85546875" style="189" customWidth="1"/>
    <col min="80" max="86" width="14.85546875" style="189" customWidth="1"/>
    <col min="87" max="87" width="18.5703125" style="189" customWidth="1"/>
    <col min="88" max="89" width="14.85546875" style="189" customWidth="1"/>
    <col min="90" max="16384" width="11.42578125" style="188"/>
  </cols>
  <sheetData>
    <row r="1" spans="1:89" s="143" customFormat="1" ht="195" customHeight="1" x14ac:dyDescent="0.25">
      <c r="A1" s="275"/>
      <c r="B1" s="223" t="s">
        <v>351</v>
      </c>
      <c r="C1" s="218" t="s">
        <v>200</v>
      </c>
      <c r="D1" s="221" t="s">
        <v>274</v>
      </c>
      <c r="E1" s="216" t="s">
        <v>201</v>
      </c>
      <c r="F1" s="216" t="s">
        <v>202</v>
      </c>
      <c r="G1" s="216" t="s">
        <v>203</v>
      </c>
      <c r="H1" s="215" t="s">
        <v>204</v>
      </c>
      <c r="I1" s="215" t="s">
        <v>205</v>
      </c>
      <c r="J1" s="216" t="s">
        <v>206</v>
      </c>
      <c r="K1" s="216" t="s">
        <v>207</v>
      </c>
      <c r="L1" s="216" t="s">
        <v>208</v>
      </c>
      <c r="M1" s="216" t="s">
        <v>209</v>
      </c>
      <c r="N1" s="216" t="s">
        <v>210</v>
      </c>
      <c r="O1" s="216" t="s">
        <v>211</v>
      </c>
      <c r="P1" s="216" t="s">
        <v>212</v>
      </c>
      <c r="Q1" s="216" t="s">
        <v>213</v>
      </c>
      <c r="R1" s="216" t="s">
        <v>214</v>
      </c>
      <c r="S1" s="216" t="s">
        <v>215</v>
      </c>
      <c r="T1" s="216" t="s">
        <v>216</v>
      </c>
      <c r="U1" s="216" t="s">
        <v>217</v>
      </c>
      <c r="V1" s="216" t="s">
        <v>218</v>
      </c>
      <c r="W1" s="216" t="s">
        <v>219</v>
      </c>
      <c r="X1" s="216" t="s">
        <v>220</v>
      </c>
      <c r="Y1" s="216" t="s">
        <v>221</v>
      </c>
      <c r="Z1" s="216" t="s">
        <v>222</v>
      </c>
      <c r="AA1" s="216" t="s">
        <v>223</v>
      </c>
      <c r="AB1" s="216" t="s">
        <v>224</v>
      </c>
      <c r="AC1" s="215" t="s">
        <v>225</v>
      </c>
      <c r="AD1" s="221" t="s">
        <v>275</v>
      </c>
      <c r="AE1" s="216" t="s">
        <v>226</v>
      </c>
      <c r="AF1" s="216" t="s">
        <v>227</v>
      </c>
      <c r="AG1" s="215" t="s">
        <v>228</v>
      </c>
      <c r="AH1" s="221" t="s">
        <v>276</v>
      </c>
      <c r="AI1" s="216" t="s">
        <v>229</v>
      </c>
      <c r="AJ1" s="216" t="s">
        <v>230</v>
      </c>
      <c r="AK1" s="216" t="s">
        <v>231</v>
      </c>
      <c r="AL1" s="221" t="s">
        <v>277</v>
      </c>
      <c r="AM1" s="216" t="s">
        <v>232</v>
      </c>
      <c r="AN1" s="216" t="s">
        <v>233</v>
      </c>
      <c r="AO1" s="222" t="s">
        <v>234</v>
      </c>
      <c r="AP1" s="216" t="s">
        <v>235</v>
      </c>
      <c r="AQ1" s="216" t="s">
        <v>236</v>
      </c>
      <c r="AR1" s="215" t="s">
        <v>237</v>
      </c>
      <c r="AS1" s="221" t="s">
        <v>278</v>
      </c>
      <c r="AT1" s="216" t="s">
        <v>238</v>
      </c>
      <c r="AU1" s="216" t="s">
        <v>239</v>
      </c>
      <c r="AV1" s="216" t="s">
        <v>240</v>
      </c>
      <c r="AW1" s="216" t="s">
        <v>241</v>
      </c>
      <c r="AX1" s="221" t="s">
        <v>279</v>
      </c>
      <c r="AY1" s="216" t="s">
        <v>242</v>
      </c>
      <c r="AZ1" s="216" t="s">
        <v>243</v>
      </c>
      <c r="BA1" s="216" t="s">
        <v>244</v>
      </c>
      <c r="BB1" s="215" t="s">
        <v>245</v>
      </c>
      <c r="BC1" s="222" t="s">
        <v>318</v>
      </c>
      <c r="BD1" s="221" t="s">
        <v>280</v>
      </c>
      <c r="BE1" s="216" t="s">
        <v>246</v>
      </c>
      <c r="BF1" s="216" t="s">
        <v>247</v>
      </c>
      <c r="BG1" s="216" t="s">
        <v>248</v>
      </c>
      <c r="BH1" s="216" t="s">
        <v>249</v>
      </c>
      <c r="BI1" s="216" t="s">
        <v>250</v>
      </c>
      <c r="BJ1" s="221" t="s">
        <v>281</v>
      </c>
      <c r="BK1" s="216" t="s">
        <v>251</v>
      </c>
      <c r="BL1" s="216" t="s">
        <v>252</v>
      </c>
      <c r="BM1" s="216" t="s">
        <v>253</v>
      </c>
      <c r="BN1" s="216" t="s">
        <v>254</v>
      </c>
      <c r="BO1" s="215" t="s">
        <v>255</v>
      </c>
      <c r="BP1" s="215" t="s">
        <v>256</v>
      </c>
      <c r="BQ1" s="221" t="s">
        <v>282</v>
      </c>
      <c r="BR1" s="216" t="s">
        <v>257</v>
      </c>
      <c r="BS1" s="216" t="s">
        <v>258</v>
      </c>
      <c r="BT1" s="221" t="s">
        <v>283</v>
      </c>
      <c r="BU1" s="216" t="s">
        <v>259</v>
      </c>
      <c r="BV1" s="216" t="s">
        <v>260</v>
      </c>
      <c r="BW1" s="221" t="s">
        <v>284</v>
      </c>
      <c r="BX1" s="216" t="s">
        <v>261</v>
      </c>
      <c r="BY1" s="216" t="s">
        <v>262</v>
      </c>
      <c r="BZ1" s="216" t="s">
        <v>263</v>
      </c>
      <c r="CA1" s="215" t="s">
        <v>264</v>
      </c>
      <c r="CB1" s="215" t="s">
        <v>265</v>
      </c>
      <c r="CC1" s="221" t="s">
        <v>289</v>
      </c>
      <c r="CD1" s="222" t="s">
        <v>290</v>
      </c>
      <c r="CE1" s="222" t="s">
        <v>291</v>
      </c>
      <c r="CF1" s="262" t="s">
        <v>292</v>
      </c>
      <c r="CG1" s="263" t="s">
        <v>293</v>
      </c>
      <c r="CH1" s="263" t="s">
        <v>294</v>
      </c>
      <c r="CI1" s="263" t="s">
        <v>295</v>
      </c>
      <c r="CJ1" s="217" t="s">
        <v>285</v>
      </c>
      <c r="CK1" s="217" t="s">
        <v>199</v>
      </c>
    </row>
    <row r="2" spans="1:89" s="143" customFormat="1" ht="26.25" customHeight="1" x14ac:dyDescent="0.25">
      <c r="A2" s="267"/>
      <c r="B2" s="214"/>
      <c r="C2" s="322" t="s">
        <v>57</v>
      </c>
      <c r="D2" s="323" t="s">
        <v>58</v>
      </c>
      <c r="E2" s="324" t="s">
        <v>59</v>
      </c>
      <c r="F2" s="324" t="s">
        <v>60</v>
      </c>
      <c r="G2" s="324" t="s">
        <v>61</v>
      </c>
      <c r="H2" s="323" t="s">
        <v>62</v>
      </c>
      <c r="I2" s="323" t="s">
        <v>63</v>
      </c>
      <c r="J2" s="324" t="s">
        <v>64</v>
      </c>
      <c r="K2" s="324" t="s">
        <v>65</v>
      </c>
      <c r="L2" s="324" t="s">
        <v>66</v>
      </c>
      <c r="M2" s="324" t="s">
        <v>67</v>
      </c>
      <c r="N2" s="324" t="s">
        <v>68</v>
      </c>
      <c r="O2" s="324" t="s">
        <v>69</v>
      </c>
      <c r="P2" s="324" t="s">
        <v>70</v>
      </c>
      <c r="Q2" s="324" t="s">
        <v>71</v>
      </c>
      <c r="R2" s="324" t="s">
        <v>72</v>
      </c>
      <c r="S2" s="324" t="s">
        <v>73</v>
      </c>
      <c r="T2" s="324" t="s">
        <v>74</v>
      </c>
      <c r="U2" s="324" t="s">
        <v>75</v>
      </c>
      <c r="V2" s="324" t="s">
        <v>76</v>
      </c>
      <c r="W2" s="324" t="s">
        <v>77</v>
      </c>
      <c r="X2" s="324" t="s">
        <v>78</v>
      </c>
      <c r="Y2" s="324" t="s">
        <v>79</v>
      </c>
      <c r="Z2" s="324" t="s">
        <v>80</v>
      </c>
      <c r="AA2" s="324" t="s">
        <v>81</v>
      </c>
      <c r="AB2" s="324" t="s">
        <v>82</v>
      </c>
      <c r="AC2" s="323" t="s">
        <v>83</v>
      </c>
      <c r="AD2" s="323" t="s">
        <v>84</v>
      </c>
      <c r="AE2" s="324" t="s">
        <v>85</v>
      </c>
      <c r="AF2" s="324" t="s">
        <v>86</v>
      </c>
      <c r="AG2" s="323" t="s">
        <v>87</v>
      </c>
      <c r="AH2" s="323" t="s">
        <v>88</v>
      </c>
      <c r="AI2" s="324" t="s">
        <v>89</v>
      </c>
      <c r="AJ2" s="324" t="s">
        <v>90</v>
      </c>
      <c r="AK2" s="324" t="s">
        <v>91</v>
      </c>
      <c r="AL2" s="323" t="s">
        <v>92</v>
      </c>
      <c r="AM2" s="324" t="s">
        <v>93</v>
      </c>
      <c r="AN2" s="324" t="s">
        <v>94</v>
      </c>
      <c r="AO2" s="324" t="s">
        <v>95</v>
      </c>
      <c r="AP2" s="324" t="s">
        <v>96</v>
      </c>
      <c r="AQ2" s="324" t="s">
        <v>97</v>
      </c>
      <c r="AR2" s="323" t="s">
        <v>98</v>
      </c>
      <c r="AS2" s="323" t="s">
        <v>99</v>
      </c>
      <c r="AT2" s="324" t="s">
        <v>100</v>
      </c>
      <c r="AU2" s="324" t="s">
        <v>101</v>
      </c>
      <c r="AV2" s="324" t="s">
        <v>102</v>
      </c>
      <c r="AW2" s="324" t="s">
        <v>103</v>
      </c>
      <c r="AX2" s="323" t="s">
        <v>104</v>
      </c>
      <c r="AY2" s="324" t="s">
        <v>105</v>
      </c>
      <c r="AZ2" s="324" t="s">
        <v>106</v>
      </c>
      <c r="BA2" s="324" t="s">
        <v>107</v>
      </c>
      <c r="BB2" s="323" t="s">
        <v>108</v>
      </c>
      <c r="BC2" s="324" t="s">
        <v>109</v>
      </c>
      <c r="BD2" s="323" t="s">
        <v>110</v>
      </c>
      <c r="BE2" s="324" t="s">
        <v>111</v>
      </c>
      <c r="BF2" s="324" t="s">
        <v>112</v>
      </c>
      <c r="BG2" s="324" t="s">
        <v>113</v>
      </c>
      <c r="BH2" s="324" t="s">
        <v>114</v>
      </c>
      <c r="BI2" s="324" t="s">
        <v>115</v>
      </c>
      <c r="BJ2" s="323" t="s">
        <v>116</v>
      </c>
      <c r="BK2" s="324" t="s">
        <v>117</v>
      </c>
      <c r="BL2" s="324" t="s">
        <v>118</v>
      </c>
      <c r="BM2" s="324" t="s">
        <v>119</v>
      </c>
      <c r="BN2" s="324" t="s">
        <v>120</v>
      </c>
      <c r="BO2" s="323" t="s">
        <v>121</v>
      </c>
      <c r="BP2" s="323" t="s">
        <v>122</v>
      </c>
      <c r="BQ2" s="323" t="s">
        <v>123</v>
      </c>
      <c r="BR2" s="324" t="s">
        <v>124</v>
      </c>
      <c r="BS2" s="324" t="s">
        <v>125</v>
      </c>
      <c r="BT2" s="323" t="s">
        <v>126</v>
      </c>
      <c r="BU2" s="324" t="s">
        <v>127</v>
      </c>
      <c r="BV2" s="324" t="s">
        <v>128</v>
      </c>
      <c r="BW2" s="323" t="s">
        <v>129</v>
      </c>
      <c r="BX2" s="324" t="s">
        <v>130</v>
      </c>
      <c r="BY2" s="324" t="s">
        <v>131</v>
      </c>
      <c r="BZ2" s="324" t="s">
        <v>132</v>
      </c>
      <c r="CA2" s="323" t="s">
        <v>133</v>
      </c>
      <c r="CB2" s="323" t="s">
        <v>134</v>
      </c>
      <c r="CC2" s="323" t="s">
        <v>135</v>
      </c>
      <c r="CD2" s="324" t="s">
        <v>136</v>
      </c>
      <c r="CE2" s="324" t="s">
        <v>137</v>
      </c>
      <c r="CF2" s="324" t="s">
        <v>138</v>
      </c>
      <c r="CG2" s="325" t="s">
        <v>139</v>
      </c>
      <c r="CH2" s="325" t="s">
        <v>0</v>
      </c>
      <c r="CI2" s="326" t="s">
        <v>140</v>
      </c>
      <c r="CJ2" s="327" t="s">
        <v>141</v>
      </c>
      <c r="CK2" s="328" t="s">
        <v>142</v>
      </c>
    </row>
    <row r="3" spans="1:89" s="145" customFormat="1" ht="38.25" x14ac:dyDescent="0.25">
      <c r="A3" s="276" t="s">
        <v>22</v>
      </c>
      <c r="B3" s="206" t="s">
        <v>164</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44"/>
      <c r="CC3" s="345"/>
      <c r="CD3" s="345"/>
      <c r="CE3" s="345"/>
      <c r="CF3" s="345"/>
      <c r="CG3" s="346"/>
      <c r="CH3" s="265">
        <v>0</v>
      </c>
      <c r="CI3" s="264"/>
      <c r="CJ3" s="264"/>
      <c r="CK3" s="321">
        <v>0</v>
      </c>
    </row>
    <row r="4" spans="1:89" s="152" customFormat="1" ht="26.25" customHeight="1" x14ac:dyDescent="0.25">
      <c r="A4" s="277" t="s">
        <v>23</v>
      </c>
      <c r="B4" s="226" t="s">
        <v>165</v>
      </c>
      <c r="C4" s="338"/>
      <c r="D4" s="339"/>
      <c r="E4" s="340"/>
      <c r="F4" s="340"/>
      <c r="G4" s="340"/>
      <c r="H4" s="339"/>
      <c r="I4" s="339"/>
      <c r="J4" s="340"/>
      <c r="K4" s="340"/>
      <c r="L4" s="340"/>
      <c r="M4" s="340"/>
      <c r="N4" s="340"/>
      <c r="O4" s="340"/>
      <c r="P4" s="340"/>
      <c r="Q4" s="340"/>
      <c r="R4" s="340"/>
      <c r="S4" s="340"/>
      <c r="T4" s="340"/>
      <c r="U4" s="340"/>
      <c r="V4" s="340"/>
      <c r="W4" s="340"/>
      <c r="X4" s="340"/>
      <c r="Y4" s="340"/>
      <c r="Z4" s="340"/>
      <c r="AA4" s="340"/>
      <c r="AB4" s="340"/>
      <c r="AC4" s="339"/>
      <c r="AD4" s="339"/>
      <c r="AE4" s="340"/>
      <c r="AF4" s="340"/>
      <c r="AG4" s="339"/>
      <c r="AH4" s="339"/>
      <c r="AI4" s="340"/>
      <c r="AJ4" s="340"/>
      <c r="AK4" s="340"/>
      <c r="AL4" s="339"/>
      <c r="AM4" s="340"/>
      <c r="AN4" s="340"/>
      <c r="AO4" s="340"/>
      <c r="AP4" s="340"/>
      <c r="AQ4" s="340"/>
      <c r="AR4" s="339"/>
      <c r="AS4" s="339"/>
      <c r="AT4" s="340"/>
      <c r="AU4" s="340"/>
      <c r="AV4" s="340"/>
      <c r="AW4" s="340"/>
      <c r="AX4" s="339"/>
      <c r="AY4" s="340"/>
      <c r="AZ4" s="340"/>
      <c r="BA4" s="340"/>
      <c r="BB4" s="339"/>
      <c r="BC4" s="340"/>
      <c r="BD4" s="339"/>
      <c r="BE4" s="340"/>
      <c r="BF4" s="340"/>
      <c r="BG4" s="340"/>
      <c r="BH4" s="340"/>
      <c r="BI4" s="340"/>
      <c r="BJ4" s="339"/>
      <c r="BK4" s="340"/>
      <c r="BL4" s="340"/>
      <c r="BM4" s="340"/>
      <c r="BN4" s="340"/>
      <c r="BO4" s="339"/>
      <c r="BP4" s="339"/>
      <c r="BQ4" s="339"/>
      <c r="BR4" s="340"/>
      <c r="BS4" s="340"/>
      <c r="BT4" s="339"/>
      <c r="BU4" s="340"/>
      <c r="BV4" s="340"/>
      <c r="BW4" s="339"/>
      <c r="BX4" s="340"/>
      <c r="BY4" s="340"/>
      <c r="BZ4" s="340"/>
      <c r="CA4" s="339"/>
      <c r="CB4" s="339"/>
      <c r="CC4" s="341"/>
      <c r="CD4" s="342"/>
      <c r="CE4" s="342"/>
      <c r="CF4" s="342"/>
      <c r="CG4" s="347"/>
      <c r="CH4" s="151">
        <v>0</v>
      </c>
      <c r="CI4" s="149"/>
      <c r="CJ4" s="149"/>
      <c r="CK4" s="151">
        <v>0</v>
      </c>
    </row>
    <row r="5" spans="1:89" s="152" customFormat="1" ht="26.25" customHeight="1" x14ac:dyDescent="0.25">
      <c r="A5" s="278" t="s">
        <v>24</v>
      </c>
      <c r="B5" s="207" t="s">
        <v>166</v>
      </c>
      <c r="C5" s="338"/>
      <c r="D5" s="339"/>
      <c r="E5" s="340"/>
      <c r="F5" s="340"/>
      <c r="G5" s="340"/>
      <c r="H5" s="339"/>
      <c r="I5" s="339"/>
      <c r="J5" s="340"/>
      <c r="K5" s="340"/>
      <c r="L5" s="340"/>
      <c r="M5" s="340"/>
      <c r="N5" s="340"/>
      <c r="O5" s="340"/>
      <c r="P5" s="340"/>
      <c r="Q5" s="340"/>
      <c r="R5" s="340"/>
      <c r="S5" s="340"/>
      <c r="T5" s="340"/>
      <c r="U5" s="340"/>
      <c r="V5" s="340"/>
      <c r="W5" s="340"/>
      <c r="X5" s="340"/>
      <c r="Y5" s="340"/>
      <c r="Z5" s="340"/>
      <c r="AA5" s="340"/>
      <c r="AB5" s="340"/>
      <c r="AC5" s="339"/>
      <c r="AD5" s="339"/>
      <c r="AE5" s="340"/>
      <c r="AF5" s="340"/>
      <c r="AG5" s="339"/>
      <c r="AH5" s="339"/>
      <c r="AI5" s="340"/>
      <c r="AJ5" s="340"/>
      <c r="AK5" s="340"/>
      <c r="AL5" s="339"/>
      <c r="AM5" s="340"/>
      <c r="AN5" s="340"/>
      <c r="AO5" s="340"/>
      <c r="AP5" s="340"/>
      <c r="AQ5" s="340"/>
      <c r="AR5" s="339"/>
      <c r="AS5" s="339"/>
      <c r="AT5" s="340"/>
      <c r="AU5" s="340"/>
      <c r="AV5" s="340"/>
      <c r="AW5" s="340"/>
      <c r="AX5" s="339"/>
      <c r="AY5" s="340"/>
      <c r="AZ5" s="340"/>
      <c r="BA5" s="340"/>
      <c r="BB5" s="339"/>
      <c r="BC5" s="340"/>
      <c r="BD5" s="339"/>
      <c r="BE5" s="340"/>
      <c r="BF5" s="340"/>
      <c r="BG5" s="340"/>
      <c r="BH5" s="340"/>
      <c r="BI5" s="340"/>
      <c r="BJ5" s="339"/>
      <c r="BK5" s="340"/>
      <c r="BL5" s="340"/>
      <c r="BM5" s="340"/>
      <c r="BN5" s="340"/>
      <c r="BO5" s="339"/>
      <c r="BP5" s="339"/>
      <c r="BQ5" s="339"/>
      <c r="BR5" s="340"/>
      <c r="BS5" s="340"/>
      <c r="BT5" s="339"/>
      <c r="BU5" s="340"/>
      <c r="BV5" s="340"/>
      <c r="BW5" s="339"/>
      <c r="BX5" s="340"/>
      <c r="BY5" s="340"/>
      <c r="BZ5" s="340"/>
      <c r="CA5" s="339"/>
      <c r="CB5" s="339"/>
      <c r="CC5" s="341"/>
      <c r="CD5" s="342"/>
      <c r="CE5" s="342"/>
      <c r="CF5" s="342"/>
      <c r="CG5" s="347"/>
      <c r="CH5" s="153">
        <v>0</v>
      </c>
      <c r="CI5" s="149"/>
      <c r="CJ5" s="149"/>
      <c r="CK5" s="151">
        <v>0</v>
      </c>
    </row>
    <row r="6" spans="1:89" s="152" customFormat="1" ht="26.25" customHeight="1" x14ac:dyDescent="0.25">
      <c r="A6" s="278" t="s">
        <v>25</v>
      </c>
      <c r="B6" s="207" t="s">
        <v>167</v>
      </c>
      <c r="C6" s="338"/>
      <c r="D6" s="339"/>
      <c r="E6" s="340"/>
      <c r="F6" s="340"/>
      <c r="G6" s="340"/>
      <c r="H6" s="339"/>
      <c r="I6" s="339"/>
      <c r="J6" s="340"/>
      <c r="K6" s="340"/>
      <c r="L6" s="340"/>
      <c r="M6" s="340"/>
      <c r="N6" s="340"/>
      <c r="O6" s="340"/>
      <c r="P6" s="340"/>
      <c r="Q6" s="340"/>
      <c r="R6" s="340"/>
      <c r="S6" s="340"/>
      <c r="T6" s="340"/>
      <c r="U6" s="340"/>
      <c r="V6" s="340"/>
      <c r="W6" s="340"/>
      <c r="X6" s="340"/>
      <c r="Y6" s="340"/>
      <c r="Z6" s="340"/>
      <c r="AA6" s="340"/>
      <c r="AB6" s="340"/>
      <c r="AC6" s="339"/>
      <c r="AD6" s="339"/>
      <c r="AE6" s="340"/>
      <c r="AF6" s="340"/>
      <c r="AG6" s="339"/>
      <c r="AH6" s="339"/>
      <c r="AI6" s="340"/>
      <c r="AJ6" s="340"/>
      <c r="AK6" s="340"/>
      <c r="AL6" s="339"/>
      <c r="AM6" s="340"/>
      <c r="AN6" s="340"/>
      <c r="AO6" s="340"/>
      <c r="AP6" s="340"/>
      <c r="AQ6" s="340"/>
      <c r="AR6" s="339"/>
      <c r="AS6" s="339"/>
      <c r="AT6" s="340"/>
      <c r="AU6" s="340"/>
      <c r="AV6" s="340"/>
      <c r="AW6" s="340"/>
      <c r="AX6" s="339"/>
      <c r="AY6" s="340"/>
      <c r="AZ6" s="340"/>
      <c r="BA6" s="340"/>
      <c r="BB6" s="339"/>
      <c r="BC6" s="340"/>
      <c r="BD6" s="339"/>
      <c r="BE6" s="340"/>
      <c r="BF6" s="340"/>
      <c r="BG6" s="340"/>
      <c r="BH6" s="340"/>
      <c r="BI6" s="340"/>
      <c r="BJ6" s="339"/>
      <c r="BK6" s="340"/>
      <c r="BL6" s="340"/>
      <c r="BM6" s="340"/>
      <c r="BN6" s="340"/>
      <c r="BO6" s="339"/>
      <c r="BP6" s="339"/>
      <c r="BQ6" s="339"/>
      <c r="BR6" s="340"/>
      <c r="BS6" s="340"/>
      <c r="BT6" s="339"/>
      <c r="BU6" s="340"/>
      <c r="BV6" s="340"/>
      <c r="BW6" s="339"/>
      <c r="BX6" s="340"/>
      <c r="BY6" s="340"/>
      <c r="BZ6" s="340"/>
      <c r="CA6" s="339"/>
      <c r="CB6" s="339"/>
      <c r="CC6" s="341"/>
      <c r="CD6" s="342"/>
      <c r="CE6" s="342"/>
      <c r="CF6" s="342"/>
      <c r="CG6" s="347"/>
      <c r="CH6" s="153">
        <v>0</v>
      </c>
      <c r="CI6" s="149"/>
      <c r="CJ6" s="149"/>
      <c r="CK6" s="151">
        <v>0</v>
      </c>
    </row>
    <row r="7" spans="1:89" s="152" customFormat="1" ht="26.25" customHeight="1" x14ac:dyDescent="0.25">
      <c r="A7" s="278" t="s">
        <v>26</v>
      </c>
      <c r="B7" s="207" t="s">
        <v>168</v>
      </c>
      <c r="C7" s="338"/>
      <c r="D7" s="339"/>
      <c r="E7" s="340"/>
      <c r="F7" s="340"/>
      <c r="G7" s="340"/>
      <c r="H7" s="339"/>
      <c r="I7" s="339"/>
      <c r="J7" s="340"/>
      <c r="K7" s="340"/>
      <c r="L7" s="340"/>
      <c r="M7" s="340"/>
      <c r="N7" s="340"/>
      <c r="O7" s="340"/>
      <c r="P7" s="340"/>
      <c r="Q7" s="340"/>
      <c r="R7" s="340"/>
      <c r="S7" s="340"/>
      <c r="T7" s="340"/>
      <c r="U7" s="340"/>
      <c r="V7" s="340"/>
      <c r="W7" s="340"/>
      <c r="X7" s="340"/>
      <c r="Y7" s="340"/>
      <c r="Z7" s="340"/>
      <c r="AA7" s="340"/>
      <c r="AB7" s="340"/>
      <c r="AC7" s="339"/>
      <c r="AD7" s="339"/>
      <c r="AE7" s="340"/>
      <c r="AF7" s="340"/>
      <c r="AG7" s="339"/>
      <c r="AH7" s="339"/>
      <c r="AI7" s="340"/>
      <c r="AJ7" s="340"/>
      <c r="AK7" s="340"/>
      <c r="AL7" s="339"/>
      <c r="AM7" s="340"/>
      <c r="AN7" s="340"/>
      <c r="AO7" s="340"/>
      <c r="AP7" s="340"/>
      <c r="AQ7" s="340"/>
      <c r="AR7" s="339"/>
      <c r="AS7" s="339"/>
      <c r="AT7" s="340"/>
      <c r="AU7" s="340"/>
      <c r="AV7" s="340"/>
      <c r="AW7" s="340"/>
      <c r="AX7" s="339"/>
      <c r="AY7" s="340"/>
      <c r="AZ7" s="340"/>
      <c r="BA7" s="340"/>
      <c r="BB7" s="339"/>
      <c r="BC7" s="340"/>
      <c r="BD7" s="339"/>
      <c r="BE7" s="340"/>
      <c r="BF7" s="340"/>
      <c r="BG7" s="340"/>
      <c r="BH7" s="340"/>
      <c r="BI7" s="340"/>
      <c r="BJ7" s="339"/>
      <c r="BK7" s="340"/>
      <c r="BL7" s="340"/>
      <c r="BM7" s="340"/>
      <c r="BN7" s="340"/>
      <c r="BO7" s="339"/>
      <c r="BP7" s="339"/>
      <c r="BQ7" s="339"/>
      <c r="BR7" s="340"/>
      <c r="BS7" s="340"/>
      <c r="BT7" s="339"/>
      <c r="BU7" s="340"/>
      <c r="BV7" s="340"/>
      <c r="BW7" s="339"/>
      <c r="BX7" s="340"/>
      <c r="BY7" s="340"/>
      <c r="BZ7" s="340"/>
      <c r="CA7" s="339"/>
      <c r="CB7" s="339"/>
      <c r="CC7" s="341"/>
      <c r="CD7" s="342"/>
      <c r="CE7" s="342"/>
      <c r="CF7" s="342"/>
      <c r="CG7" s="347"/>
      <c r="CH7" s="153">
        <v>0</v>
      </c>
      <c r="CI7" s="149"/>
      <c r="CJ7" s="149"/>
      <c r="CK7" s="151">
        <v>0</v>
      </c>
    </row>
    <row r="8" spans="1:89" s="152" customFormat="1" ht="26.25" customHeight="1" x14ac:dyDescent="0.25">
      <c r="A8" s="278" t="s">
        <v>27</v>
      </c>
      <c r="B8" s="207" t="s">
        <v>169</v>
      </c>
      <c r="C8" s="338"/>
      <c r="D8" s="339"/>
      <c r="E8" s="340"/>
      <c r="F8" s="340"/>
      <c r="G8" s="340"/>
      <c r="H8" s="339"/>
      <c r="I8" s="339"/>
      <c r="J8" s="340"/>
      <c r="K8" s="340"/>
      <c r="L8" s="340"/>
      <c r="M8" s="340"/>
      <c r="N8" s="340"/>
      <c r="O8" s="340"/>
      <c r="P8" s="340"/>
      <c r="Q8" s="340"/>
      <c r="R8" s="340"/>
      <c r="S8" s="340"/>
      <c r="T8" s="340"/>
      <c r="U8" s="340"/>
      <c r="V8" s="340"/>
      <c r="W8" s="340"/>
      <c r="X8" s="340"/>
      <c r="Y8" s="340"/>
      <c r="Z8" s="340"/>
      <c r="AA8" s="340"/>
      <c r="AB8" s="340"/>
      <c r="AC8" s="339"/>
      <c r="AD8" s="339"/>
      <c r="AE8" s="340"/>
      <c r="AF8" s="340"/>
      <c r="AG8" s="339"/>
      <c r="AH8" s="339"/>
      <c r="AI8" s="340"/>
      <c r="AJ8" s="340"/>
      <c r="AK8" s="340"/>
      <c r="AL8" s="339"/>
      <c r="AM8" s="340"/>
      <c r="AN8" s="340"/>
      <c r="AO8" s="340"/>
      <c r="AP8" s="340"/>
      <c r="AQ8" s="340"/>
      <c r="AR8" s="339"/>
      <c r="AS8" s="339"/>
      <c r="AT8" s="340"/>
      <c r="AU8" s="340"/>
      <c r="AV8" s="340"/>
      <c r="AW8" s="340"/>
      <c r="AX8" s="339"/>
      <c r="AY8" s="340"/>
      <c r="AZ8" s="340"/>
      <c r="BA8" s="340"/>
      <c r="BB8" s="339"/>
      <c r="BC8" s="340"/>
      <c r="BD8" s="339"/>
      <c r="BE8" s="340"/>
      <c r="BF8" s="340"/>
      <c r="BG8" s="340"/>
      <c r="BH8" s="340"/>
      <c r="BI8" s="340"/>
      <c r="BJ8" s="339"/>
      <c r="BK8" s="340"/>
      <c r="BL8" s="340"/>
      <c r="BM8" s="340"/>
      <c r="BN8" s="340"/>
      <c r="BO8" s="339"/>
      <c r="BP8" s="339"/>
      <c r="BQ8" s="339"/>
      <c r="BR8" s="340"/>
      <c r="BS8" s="340"/>
      <c r="BT8" s="339"/>
      <c r="BU8" s="340"/>
      <c r="BV8" s="340"/>
      <c r="BW8" s="339"/>
      <c r="BX8" s="340"/>
      <c r="BY8" s="340"/>
      <c r="BZ8" s="340"/>
      <c r="CA8" s="339"/>
      <c r="CB8" s="339"/>
      <c r="CC8" s="341"/>
      <c r="CD8" s="342"/>
      <c r="CE8" s="342"/>
      <c r="CF8" s="342"/>
      <c r="CG8" s="347"/>
      <c r="CH8" s="153">
        <v>0</v>
      </c>
      <c r="CI8" s="149"/>
      <c r="CJ8" s="149"/>
      <c r="CK8" s="151">
        <v>0</v>
      </c>
    </row>
    <row r="9" spans="1:89" s="152" customFormat="1" ht="26.25" customHeight="1" x14ac:dyDescent="0.25">
      <c r="A9" s="278" t="s">
        <v>28</v>
      </c>
      <c r="B9" s="207" t="s">
        <v>170</v>
      </c>
      <c r="C9" s="338"/>
      <c r="D9" s="339"/>
      <c r="E9" s="340"/>
      <c r="F9" s="340"/>
      <c r="G9" s="340"/>
      <c r="H9" s="339"/>
      <c r="I9" s="339"/>
      <c r="J9" s="340"/>
      <c r="K9" s="340"/>
      <c r="L9" s="340"/>
      <c r="M9" s="340"/>
      <c r="N9" s="340"/>
      <c r="O9" s="340"/>
      <c r="P9" s="340"/>
      <c r="Q9" s="340"/>
      <c r="R9" s="340"/>
      <c r="S9" s="340"/>
      <c r="T9" s="340"/>
      <c r="U9" s="340"/>
      <c r="V9" s="340"/>
      <c r="W9" s="340"/>
      <c r="X9" s="340"/>
      <c r="Y9" s="340"/>
      <c r="Z9" s="340"/>
      <c r="AA9" s="340"/>
      <c r="AB9" s="340"/>
      <c r="AC9" s="339"/>
      <c r="AD9" s="339"/>
      <c r="AE9" s="340"/>
      <c r="AF9" s="340"/>
      <c r="AG9" s="339"/>
      <c r="AH9" s="339"/>
      <c r="AI9" s="340"/>
      <c r="AJ9" s="340"/>
      <c r="AK9" s="340"/>
      <c r="AL9" s="339"/>
      <c r="AM9" s="340"/>
      <c r="AN9" s="340"/>
      <c r="AO9" s="340"/>
      <c r="AP9" s="340"/>
      <c r="AQ9" s="340"/>
      <c r="AR9" s="339"/>
      <c r="AS9" s="339"/>
      <c r="AT9" s="340"/>
      <c r="AU9" s="340"/>
      <c r="AV9" s="340"/>
      <c r="AW9" s="340"/>
      <c r="AX9" s="339"/>
      <c r="AY9" s="340"/>
      <c r="AZ9" s="340"/>
      <c r="BA9" s="340"/>
      <c r="BB9" s="339"/>
      <c r="BC9" s="340"/>
      <c r="BD9" s="339"/>
      <c r="BE9" s="340"/>
      <c r="BF9" s="340"/>
      <c r="BG9" s="340"/>
      <c r="BH9" s="340"/>
      <c r="BI9" s="340"/>
      <c r="BJ9" s="339"/>
      <c r="BK9" s="340"/>
      <c r="BL9" s="340"/>
      <c r="BM9" s="340"/>
      <c r="BN9" s="340"/>
      <c r="BO9" s="339"/>
      <c r="BP9" s="339"/>
      <c r="BQ9" s="339"/>
      <c r="BR9" s="340"/>
      <c r="BS9" s="340"/>
      <c r="BT9" s="339"/>
      <c r="BU9" s="340"/>
      <c r="BV9" s="340"/>
      <c r="BW9" s="339"/>
      <c r="BX9" s="340"/>
      <c r="BY9" s="340"/>
      <c r="BZ9" s="340"/>
      <c r="CA9" s="339"/>
      <c r="CB9" s="339"/>
      <c r="CC9" s="341"/>
      <c r="CD9" s="342"/>
      <c r="CE9" s="342"/>
      <c r="CF9" s="342"/>
      <c r="CG9" s="347"/>
      <c r="CH9" s="153">
        <v>0</v>
      </c>
      <c r="CI9" s="149"/>
      <c r="CJ9" s="149"/>
      <c r="CK9" s="151">
        <v>0</v>
      </c>
    </row>
    <row r="10" spans="1:89" s="152" customFormat="1" ht="26.25" customHeight="1" x14ac:dyDescent="0.25">
      <c r="A10" s="278" t="s">
        <v>29</v>
      </c>
      <c r="B10" s="208" t="s">
        <v>171</v>
      </c>
      <c r="C10" s="348"/>
      <c r="D10" s="349"/>
      <c r="E10" s="350"/>
      <c r="F10" s="350"/>
      <c r="G10" s="350"/>
      <c r="H10" s="349"/>
      <c r="I10" s="349"/>
      <c r="J10" s="350"/>
      <c r="K10" s="350"/>
      <c r="L10" s="350"/>
      <c r="M10" s="350"/>
      <c r="N10" s="350"/>
      <c r="O10" s="350"/>
      <c r="P10" s="350"/>
      <c r="Q10" s="350"/>
      <c r="R10" s="350"/>
      <c r="S10" s="350"/>
      <c r="T10" s="350"/>
      <c r="U10" s="350"/>
      <c r="V10" s="350"/>
      <c r="W10" s="350"/>
      <c r="X10" s="350"/>
      <c r="Y10" s="350"/>
      <c r="Z10" s="350"/>
      <c r="AA10" s="350"/>
      <c r="AB10" s="350"/>
      <c r="AC10" s="349"/>
      <c r="AD10" s="349"/>
      <c r="AE10" s="350"/>
      <c r="AF10" s="350"/>
      <c r="AG10" s="349"/>
      <c r="AH10" s="349"/>
      <c r="AI10" s="350"/>
      <c r="AJ10" s="350"/>
      <c r="AK10" s="350"/>
      <c r="AL10" s="349"/>
      <c r="AM10" s="350"/>
      <c r="AN10" s="350"/>
      <c r="AO10" s="350"/>
      <c r="AP10" s="350"/>
      <c r="AQ10" s="350"/>
      <c r="AR10" s="349"/>
      <c r="AS10" s="349"/>
      <c r="AT10" s="350"/>
      <c r="AU10" s="350"/>
      <c r="AV10" s="350"/>
      <c r="AW10" s="350"/>
      <c r="AX10" s="349"/>
      <c r="AY10" s="350"/>
      <c r="AZ10" s="350"/>
      <c r="BA10" s="350"/>
      <c r="BB10" s="349"/>
      <c r="BC10" s="350"/>
      <c r="BD10" s="349"/>
      <c r="BE10" s="350"/>
      <c r="BF10" s="350"/>
      <c r="BG10" s="350"/>
      <c r="BH10" s="350"/>
      <c r="BI10" s="350"/>
      <c r="BJ10" s="349"/>
      <c r="BK10" s="350"/>
      <c r="BL10" s="350"/>
      <c r="BM10" s="350"/>
      <c r="BN10" s="350"/>
      <c r="BO10" s="349"/>
      <c r="BP10" s="349"/>
      <c r="BQ10" s="349"/>
      <c r="BR10" s="350"/>
      <c r="BS10" s="350"/>
      <c r="BT10" s="349"/>
      <c r="BU10" s="350"/>
      <c r="BV10" s="350"/>
      <c r="BW10" s="349"/>
      <c r="BX10" s="350"/>
      <c r="BY10" s="350"/>
      <c r="BZ10" s="350"/>
      <c r="CA10" s="349"/>
      <c r="CB10" s="349"/>
      <c r="CC10" s="341"/>
      <c r="CD10" s="342"/>
      <c r="CE10" s="342"/>
      <c r="CF10" s="342"/>
      <c r="CG10" s="347"/>
      <c r="CH10" s="153">
        <v>0</v>
      </c>
      <c r="CI10" s="149"/>
      <c r="CJ10" s="149"/>
      <c r="CK10" s="151">
        <v>0</v>
      </c>
    </row>
    <row r="11" spans="1:89" s="157" customFormat="1" ht="26.25" customHeight="1" x14ac:dyDescent="0.25">
      <c r="A11" s="276" t="s">
        <v>30</v>
      </c>
      <c r="B11" s="206" t="s">
        <v>172</v>
      </c>
      <c r="C11" s="321">
        <v>1364422.7549437119</v>
      </c>
      <c r="D11" s="343">
        <v>31737.613974106614</v>
      </c>
      <c r="E11" s="343">
        <v>25356.640738834947</v>
      </c>
      <c r="F11" s="343">
        <v>3821.3303781762561</v>
      </c>
      <c r="G11" s="343">
        <v>2559.642857095409</v>
      </c>
      <c r="H11" s="343">
        <v>8799.20569301453</v>
      </c>
      <c r="I11" s="343">
        <v>799241.9134846516</v>
      </c>
      <c r="J11" s="343">
        <v>54906.549858727434</v>
      </c>
      <c r="K11" s="343">
        <v>9048.0224705329529</v>
      </c>
      <c r="L11" s="343">
        <v>2120.4057932994706</v>
      </c>
      <c r="M11" s="343">
        <v>17045.049773973617</v>
      </c>
      <c r="N11" s="343">
        <v>9830.9775841328083</v>
      </c>
      <c r="O11" s="343">
        <v>83954.620438753438</v>
      </c>
      <c r="P11" s="343">
        <v>408247.40068998327</v>
      </c>
      <c r="Q11" s="343">
        <v>7074.806363819559</v>
      </c>
      <c r="R11" s="343">
        <v>3376.1641991129759</v>
      </c>
      <c r="S11" s="343">
        <v>62305.032762546609</v>
      </c>
      <c r="T11" s="343">
        <v>113264.56476667586</v>
      </c>
      <c r="U11" s="343">
        <v>6463.8232890710788</v>
      </c>
      <c r="V11" s="343">
        <v>1747.5013164980041</v>
      </c>
      <c r="W11" s="343">
        <v>2756.2389687991304</v>
      </c>
      <c r="X11" s="343">
        <v>4753.8469017168118</v>
      </c>
      <c r="Y11" s="343">
        <v>4005.220773904774</v>
      </c>
      <c r="Z11" s="343">
        <v>850.5710011163992</v>
      </c>
      <c r="AA11" s="343">
        <v>4916.3763796975836</v>
      </c>
      <c r="AB11" s="343">
        <v>2574.7401522899181</v>
      </c>
      <c r="AC11" s="343">
        <v>26344.601765955329</v>
      </c>
      <c r="AD11" s="343">
        <v>10635.198537560243</v>
      </c>
      <c r="AE11" s="343">
        <v>1613.4689563395739</v>
      </c>
      <c r="AF11" s="343">
        <v>9021.7295812206685</v>
      </c>
      <c r="AG11" s="343">
        <v>57264.204852476767</v>
      </c>
      <c r="AH11" s="343">
        <v>65753.829119186907</v>
      </c>
      <c r="AI11" s="343">
        <v>9160.4086393926809</v>
      </c>
      <c r="AJ11" s="343">
        <v>31302.56616588683</v>
      </c>
      <c r="AK11" s="343">
        <v>25290.854313907399</v>
      </c>
      <c r="AL11" s="343">
        <v>207184.79727412827</v>
      </c>
      <c r="AM11" s="343">
        <v>78760.320278491461</v>
      </c>
      <c r="AN11" s="343">
        <v>45129.698148019488</v>
      </c>
      <c r="AO11" s="343">
        <v>51381.038218338595</v>
      </c>
      <c r="AP11" s="343">
        <v>28530.348513538938</v>
      </c>
      <c r="AQ11" s="343">
        <v>3383.3921157397431</v>
      </c>
      <c r="AR11" s="343">
        <v>15177.032248472087</v>
      </c>
      <c r="AS11" s="343">
        <v>8554.2578506413956</v>
      </c>
      <c r="AT11" s="343">
        <v>2780.4587185110577</v>
      </c>
      <c r="AU11" s="343">
        <v>1392.2991611460614</v>
      </c>
      <c r="AV11" s="343">
        <v>1590.2306750148691</v>
      </c>
      <c r="AW11" s="343">
        <v>2791.2692959694077</v>
      </c>
      <c r="AX11" s="343">
        <v>6694.3788378010222</v>
      </c>
      <c r="AY11" s="343">
        <v>3094.2815944298341</v>
      </c>
      <c r="AZ11" s="343">
        <v>1331.7538752139026</v>
      </c>
      <c r="BA11" s="343">
        <v>2268.3433681572865</v>
      </c>
      <c r="BB11" s="343">
        <v>2967.5604808426397</v>
      </c>
      <c r="BC11" s="343">
        <v>0</v>
      </c>
      <c r="BD11" s="343">
        <v>23490.995149739334</v>
      </c>
      <c r="BE11" s="343">
        <v>15779.859008537374</v>
      </c>
      <c r="BF11" s="343">
        <v>3559.9563766943897</v>
      </c>
      <c r="BG11" s="343">
        <v>2311.8742572339697</v>
      </c>
      <c r="BH11" s="343">
        <v>907.98097156905044</v>
      </c>
      <c r="BI11" s="343">
        <v>931.32453570455039</v>
      </c>
      <c r="BJ11" s="343">
        <v>17564.380918900191</v>
      </c>
      <c r="BK11" s="343">
        <v>5806.4985487950507</v>
      </c>
      <c r="BL11" s="343">
        <v>5296.4633182332855</v>
      </c>
      <c r="BM11" s="343">
        <v>814.4634319279171</v>
      </c>
      <c r="BN11" s="343">
        <v>5646.9556199439412</v>
      </c>
      <c r="BO11" s="343">
        <v>31995.533949880562</v>
      </c>
      <c r="BP11" s="343">
        <v>14869.17469933483</v>
      </c>
      <c r="BQ11" s="343">
        <v>20386.008316208987</v>
      </c>
      <c r="BR11" s="343">
        <v>13400.811661246731</v>
      </c>
      <c r="BS11" s="343">
        <v>6985.1966549622557</v>
      </c>
      <c r="BT11" s="343">
        <v>6330.3168725990954</v>
      </c>
      <c r="BU11" s="343">
        <v>3242.6167261302594</v>
      </c>
      <c r="BV11" s="343">
        <v>3087.7001464688342</v>
      </c>
      <c r="BW11" s="343">
        <v>8443.8075835973759</v>
      </c>
      <c r="BX11" s="343">
        <v>1892.4745254527256</v>
      </c>
      <c r="BY11" s="343">
        <v>1751.727742089505</v>
      </c>
      <c r="BZ11" s="343">
        <v>4799.6053160551446</v>
      </c>
      <c r="CA11" s="343">
        <v>987.94333461417705</v>
      </c>
      <c r="CB11" s="343">
        <v>0</v>
      </c>
      <c r="CC11" s="343">
        <v>496355.58994978841</v>
      </c>
      <c r="CD11" s="343">
        <v>254228.29195028989</v>
      </c>
      <c r="CE11" s="343">
        <v>123204.83462179247</v>
      </c>
      <c r="CF11" s="343">
        <v>118922.46337770605</v>
      </c>
      <c r="CG11" s="343">
        <v>-67454.053829810058</v>
      </c>
      <c r="CH11" s="155">
        <v>-5406.0638494630948</v>
      </c>
      <c r="CI11" s="155">
        <v>1555258.4217980001</v>
      </c>
      <c r="CJ11" s="156"/>
      <c r="CK11" s="154">
        <v>3343176.6490122275</v>
      </c>
    </row>
    <row r="12" spans="1:89" s="157" customFormat="1" ht="26.25" customHeight="1" x14ac:dyDescent="0.25">
      <c r="A12" s="277" t="s">
        <v>31</v>
      </c>
      <c r="B12" s="209" t="s">
        <v>173</v>
      </c>
      <c r="C12" s="146">
        <v>31588.626446737708</v>
      </c>
      <c r="D12" s="147">
        <v>1037.823722441115</v>
      </c>
      <c r="E12" s="148">
        <v>1037.823722441115</v>
      </c>
      <c r="F12" s="148">
        <v>0</v>
      </c>
      <c r="G12" s="148">
        <v>0</v>
      </c>
      <c r="H12" s="147">
        <v>1798.2763789301232</v>
      </c>
      <c r="I12" s="147">
        <v>28724.480381821541</v>
      </c>
      <c r="J12" s="148">
        <v>904.61687312722074</v>
      </c>
      <c r="K12" s="148">
        <v>0</v>
      </c>
      <c r="L12" s="148">
        <v>3.2063688345497651E-2</v>
      </c>
      <c r="M12" s="148">
        <v>456.94967959986042</v>
      </c>
      <c r="N12" s="148">
        <v>552.1228135018074</v>
      </c>
      <c r="O12" s="148">
        <v>0</v>
      </c>
      <c r="P12" s="148">
        <v>100.42633600000002</v>
      </c>
      <c r="Q12" s="148">
        <v>0</v>
      </c>
      <c r="R12" s="148">
        <v>6.7461101297010828E-2</v>
      </c>
      <c r="S12" s="148">
        <v>8517.9399626550767</v>
      </c>
      <c r="T12" s="148">
        <v>18192.259522199998</v>
      </c>
      <c r="U12" s="148">
        <v>0</v>
      </c>
      <c r="V12" s="148">
        <v>0</v>
      </c>
      <c r="W12" s="148">
        <v>0</v>
      </c>
      <c r="X12" s="148">
        <v>0</v>
      </c>
      <c r="Y12" s="148">
        <v>0</v>
      </c>
      <c r="Z12" s="148">
        <v>0</v>
      </c>
      <c r="AA12" s="148">
        <v>6.5669947933615358E-2</v>
      </c>
      <c r="AB12" s="148">
        <v>0</v>
      </c>
      <c r="AC12" s="147">
        <v>0</v>
      </c>
      <c r="AD12" s="147">
        <v>0.41901412826593115</v>
      </c>
      <c r="AE12" s="148">
        <v>2.348871402157059E-2</v>
      </c>
      <c r="AF12" s="148">
        <v>0.39552541424436055</v>
      </c>
      <c r="AG12" s="147">
        <v>0.56730526242387602</v>
      </c>
      <c r="AH12" s="147">
        <v>14.43272323285807</v>
      </c>
      <c r="AI12" s="148">
        <v>2.1347226377423811</v>
      </c>
      <c r="AJ12" s="148">
        <v>3.4239159557280789</v>
      </c>
      <c r="AK12" s="148">
        <v>8.8740846393876094</v>
      </c>
      <c r="AL12" s="147">
        <v>1.8339807847193131E-2</v>
      </c>
      <c r="AM12" s="148">
        <v>1.4549048227584148E-2</v>
      </c>
      <c r="AN12" s="148">
        <v>1.5098092418253163E-4</v>
      </c>
      <c r="AO12" s="148">
        <v>3.6345139096973277E-5</v>
      </c>
      <c r="AP12" s="148">
        <v>1.360847203459242E-3</v>
      </c>
      <c r="AQ12" s="148">
        <v>2.2425863528702369E-3</v>
      </c>
      <c r="AR12" s="147">
        <v>4.7703491832830993</v>
      </c>
      <c r="AS12" s="147">
        <v>6.1689323147859139E-2</v>
      </c>
      <c r="AT12" s="148">
        <v>0</v>
      </c>
      <c r="AU12" s="148">
        <v>5.8792922917351984E-2</v>
      </c>
      <c r="AV12" s="148">
        <v>1.6241659797003683E-3</v>
      </c>
      <c r="AW12" s="148">
        <v>1.2722342508067863E-3</v>
      </c>
      <c r="AX12" s="147">
        <v>2.5036065507262929E-2</v>
      </c>
      <c r="AY12" s="148">
        <v>7.6716885731624171E-3</v>
      </c>
      <c r="AZ12" s="148">
        <v>2.5516399516565705E-3</v>
      </c>
      <c r="BA12" s="148">
        <v>1.481273698244394E-2</v>
      </c>
      <c r="BB12" s="147">
        <v>0.16536361549650785</v>
      </c>
      <c r="BC12" s="148">
        <v>0</v>
      </c>
      <c r="BD12" s="147">
        <v>1.2714370992218988</v>
      </c>
      <c r="BE12" s="148">
        <v>0.84161079021977825</v>
      </c>
      <c r="BF12" s="148">
        <v>1.7517884986810808E-2</v>
      </c>
      <c r="BG12" s="148">
        <v>0.35295000300997026</v>
      </c>
      <c r="BH12" s="148">
        <v>3.5851015754474677E-3</v>
      </c>
      <c r="BI12" s="148">
        <v>5.5773319429891902E-2</v>
      </c>
      <c r="BJ12" s="147">
        <v>2.9490722953813012E-2</v>
      </c>
      <c r="BK12" s="148">
        <v>1.3731409302361742E-3</v>
      </c>
      <c r="BL12" s="148">
        <v>6.4940396802337548E-3</v>
      </c>
      <c r="BM12" s="148">
        <v>9.2349459093194239E-5</v>
      </c>
      <c r="BN12" s="148">
        <v>2.1531192884249886E-2</v>
      </c>
      <c r="BO12" s="147">
        <v>0.14274922030810333</v>
      </c>
      <c r="BP12" s="147">
        <v>4.7750893370934389</v>
      </c>
      <c r="BQ12" s="147">
        <v>0.32970662384273042</v>
      </c>
      <c r="BR12" s="148">
        <v>0.12523973646981421</v>
      </c>
      <c r="BS12" s="148">
        <v>0.20446688737291618</v>
      </c>
      <c r="BT12" s="147">
        <v>0.37816681156283227</v>
      </c>
      <c r="BU12" s="148">
        <v>0.20008486625099597</v>
      </c>
      <c r="BV12" s="148">
        <v>0.17808194531183627</v>
      </c>
      <c r="BW12" s="147">
        <v>0.65950311111799165</v>
      </c>
      <c r="BX12" s="148">
        <v>3.2921896974290939E-2</v>
      </c>
      <c r="BY12" s="148">
        <v>0.47875541863891202</v>
      </c>
      <c r="BZ12" s="148">
        <v>0.14782579550478875</v>
      </c>
      <c r="CA12" s="147">
        <v>0</v>
      </c>
      <c r="CB12" s="147">
        <v>0</v>
      </c>
      <c r="CC12" s="158">
        <v>5145.9305187541231</v>
      </c>
      <c r="CD12" s="159">
        <v>4861.8369016618062</v>
      </c>
      <c r="CE12" s="159">
        <v>0</v>
      </c>
      <c r="CF12" s="159">
        <v>284.09361709231734</v>
      </c>
      <c r="CG12" s="151">
        <v>-40854.3938916689</v>
      </c>
      <c r="CH12" s="151">
        <v>0</v>
      </c>
      <c r="CI12" s="151">
        <v>22479.633999999998</v>
      </c>
      <c r="CJ12" s="149"/>
      <c r="CK12" s="151">
        <v>18359.797073822927</v>
      </c>
    </row>
    <row r="13" spans="1:89" s="157" customFormat="1" ht="26.25" customHeight="1" x14ac:dyDescent="0.25">
      <c r="A13" s="278" t="s">
        <v>32</v>
      </c>
      <c r="B13" s="210" t="s">
        <v>174</v>
      </c>
      <c r="C13" s="146">
        <v>0</v>
      </c>
      <c r="D13" s="147">
        <v>0</v>
      </c>
      <c r="E13" s="148">
        <v>0</v>
      </c>
      <c r="F13" s="148">
        <v>0</v>
      </c>
      <c r="G13" s="148">
        <v>0</v>
      </c>
      <c r="H13" s="147">
        <v>0</v>
      </c>
      <c r="I13" s="147">
        <v>0</v>
      </c>
      <c r="J13" s="148">
        <v>0</v>
      </c>
      <c r="K13" s="148">
        <v>0</v>
      </c>
      <c r="L13" s="148">
        <v>0</v>
      </c>
      <c r="M13" s="148">
        <v>0</v>
      </c>
      <c r="N13" s="148">
        <v>0</v>
      </c>
      <c r="O13" s="148">
        <v>0</v>
      </c>
      <c r="P13" s="148">
        <v>0</v>
      </c>
      <c r="Q13" s="148">
        <v>0</v>
      </c>
      <c r="R13" s="148">
        <v>0</v>
      </c>
      <c r="S13" s="148">
        <v>0</v>
      </c>
      <c r="T13" s="148">
        <v>0</v>
      </c>
      <c r="U13" s="148">
        <v>0</v>
      </c>
      <c r="V13" s="148">
        <v>0</v>
      </c>
      <c r="W13" s="148">
        <v>0</v>
      </c>
      <c r="X13" s="148">
        <v>0</v>
      </c>
      <c r="Y13" s="148">
        <v>0</v>
      </c>
      <c r="Z13" s="148">
        <v>0</v>
      </c>
      <c r="AA13" s="148">
        <v>0</v>
      </c>
      <c r="AB13" s="148">
        <v>0</v>
      </c>
      <c r="AC13" s="147">
        <v>0</v>
      </c>
      <c r="AD13" s="147">
        <v>0</v>
      </c>
      <c r="AE13" s="148">
        <v>0</v>
      </c>
      <c r="AF13" s="148">
        <v>0</v>
      </c>
      <c r="AG13" s="147">
        <v>0</v>
      </c>
      <c r="AH13" s="147">
        <v>0</v>
      </c>
      <c r="AI13" s="148">
        <v>0</v>
      </c>
      <c r="AJ13" s="148">
        <v>0</v>
      </c>
      <c r="AK13" s="148">
        <v>0</v>
      </c>
      <c r="AL13" s="147">
        <v>0</v>
      </c>
      <c r="AM13" s="148">
        <v>0</v>
      </c>
      <c r="AN13" s="148">
        <v>0</v>
      </c>
      <c r="AO13" s="148">
        <v>0</v>
      </c>
      <c r="AP13" s="148">
        <v>0</v>
      </c>
      <c r="AQ13" s="148">
        <v>0</v>
      </c>
      <c r="AR13" s="147">
        <v>0</v>
      </c>
      <c r="AS13" s="147">
        <v>0</v>
      </c>
      <c r="AT13" s="148">
        <v>0</v>
      </c>
      <c r="AU13" s="148">
        <v>0</v>
      </c>
      <c r="AV13" s="148">
        <v>0</v>
      </c>
      <c r="AW13" s="148">
        <v>0</v>
      </c>
      <c r="AX13" s="147">
        <v>0</v>
      </c>
      <c r="AY13" s="148">
        <v>0</v>
      </c>
      <c r="AZ13" s="148">
        <v>0</v>
      </c>
      <c r="BA13" s="148">
        <v>0</v>
      </c>
      <c r="BB13" s="147">
        <v>0</v>
      </c>
      <c r="BC13" s="148">
        <v>0</v>
      </c>
      <c r="BD13" s="147">
        <v>0</v>
      </c>
      <c r="BE13" s="148">
        <v>0</v>
      </c>
      <c r="BF13" s="148">
        <v>0</v>
      </c>
      <c r="BG13" s="148">
        <v>0</v>
      </c>
      <c r="BH13" s="148">
        <v>0</v>
      </c>
      <c r="BI13" s="148">
        <v>0</v>
      </c>
      <c r="BJ13" s="147">
        <v>0</v>
      </c>
      <c r="BK13" s="148">
        <v>0</v>
      </c>
      <c r="BL13" s="148">
        <v>0</v>
      </c>
      <c r="BM13" s="148">
        <v>0</v>
      </c>
      <c r="BN13" s="148">
        <v>0</v>
      </c>
      <c r="BO13" s="147">
        <v>0</v>
      </c>
      <c r="BP13" s="147">
        <v>0</v>
      </c>
      <c r="BQ13" s="147">
        <v>0</v>
      </c>
      <c r="BR13" s="148">
        <v>0</v>
      </c>
      <c r="BS13" s="148">
        <v>0</v>
      </c>
      <c r="BT13" s="147">
        <v>0</v>
      </c>
      <c r="BU13" s="148">
        <v>0</v>
      </c>
      <c r="BV13" s="148">
        <v>0</v>
      </c>
      <c r="BW13" s="147">
        <v>0</v>
      </c>
      <c r="BX13" s="148">
        <v>0</v>
      </c>
      <c r="BY13" s="148">
        <v>0</v>
      </c>
      <c r="BZ13" s="148">
        <v>0</v>
      </c>
      <c r="CA13" s="147">
        <v>0</v>
      </c>
      <c r="CB13" s="147">
        <v>0</v>
      </c>
      <c r="CC13" s="158">
        <v>0</v>
      </c>
      <c r="CD13" s="148">
        <v>0</v>
      </c>
      <c r="CE13" s="148">
        <v>0</v>
      </c>
      <c r="CF13" s="148">
        <v>0</v>
      </c>
      <c r="CG13" s="153">
        <v>467.99701374719092</v>
      </c>
      <c r="CH13" s="153">
        <v>0</v>
      </c>
      <c r="CI13" s="153">
        <v>0</v>
      </c>
      <c r="CJ13" s="149"/>
      <c r="CK13" s="151">
        <v>467.99701374719092</v>
      </c>
    </row>
    <row r="14" spans="1:89" s="157" customFormat="1" ht="26.25" customHeight="1" x14ac:dyDescent="0.25">
      <c r="A14" s="278" t="s">
        <v>33</v>
      </c>
      <c r="B14" s="210" t="s">
        <v>175</v>
      </c>
      <c r="C14" s="146">
        <v>13958.193208604331</v>
      </c>
      <c r="D14" s="147">
        <v>0</v>
      </c>
      <c r="E14" s="148">
        <v>0</v>
      </c>
      <c r="F14" s="148">
        <v>0</v>
      </c>
      <c r="G14" s="148">
        <v>0</v>
      </c>
      <c r="H14" s="147">
        <v>0</v>
      </c>
      <c r="I14" s="147">
        <v>13958.193208604331</v>
      </c>
      <c r="J14" s="148">
        <v>0</v>
      </c>
      <c r="K14" s="148">
        <v>0</v>
      </c>
      <c r="L14" s="148">
        <v>0</v>
      </c>
      <c r="M14" s="148">
        <v>0</v>
      </c>
      <c r="N14" s="148">
        <v>0</v>
      </c>
      <c r="O14" s="148">
        <v>1798.653</v>
      </c>
      <c r="P14" s="148">
        <v>0</v>
      </c>
      <c r="Q14" s="148">
        <v>0</v>
      </c>
      <c r="R14" s="148">
        <v>0</v>
      </c>
      <c r="S14" s="148">
        <v>0</v>
      </c>
      <c r="T14" s="148">
        <v>12159.54020860433</v>
      </c>
      <c r="U14" s="148">
        <v>0</v>
      </c>
      <c r="V14" s="148">
        <v>0</v>
      </c>
      <c r="W14" s="148">
        <v>0</v>
      </c>
      <c r="X14" s="148">
        <v>0</v>
      </c>
      <c r="Y14" s="148">
        <v>0</v>
      </c>
      <c r="Z14" s="148">
        <v>0</v>
      </c>
      <c r="AA14" s="148">
        <v>0</v>
      </c>
      <c r="AB14" s="148">
        <v>0</v>
      </c>
      <c r="AC14" s="147">
        <v>0</v>
      </c>
      <c r="AD14" s="147">
        <v>0</v>
      </c>
      <c r="AE14" s="148">
        <v>0</v>
      </c>
      <c r="AF14" s="148">
        <v>0</v>
      </c>
      <c r="AG14" s="147">
        <v>0</v>
      </c>
      <c r="AH14" s="147">
        <v>0</v>
      </c>
      <c r="AI14" s="148">
        <v>0</v>
      </c>
      <c r="AJ14" s="148">
        <v>0</v>
      </c>
      <c r="AK14" s="148">
        <v>0</v>
      </c>
      <c r="AL14" s="147">
        <v>0</v>
      </c>
      <c r="AM14" s="148">
        <v>0</v>
      </c>
      <c r="AN14" s="148">
        <v>0</v>
      </c>
      <c r="AO14" s="148">
        <v>0</v>
      </c>
      <c r="AP14" s="148">
        <v>0</v>
      </c>
      <c r="AQ14" s="148">
        <v>0</v>
      </c>
      <c r="AR14" s="147">
        <v>0</v>
      </c>
      <c r="AS14" s="147">
        <v>0</v>
      </c>
      <c r="AT14" s="148">
        <v>0</v>
      </c>
      <c r="AU14" s="148">
        <v>0</v>
      </c>
      <c r="AV14" s="148">
        <v>0</v>
      </c>
      <c r="AW14" s="148">
        <v>0</v>
      </c>
      <c r="AX14" s="147">
        <v>0</v>
      </c>
      <c r="AY14" s="148">
        <v>0</v>
      </c>
      <c r="AZ14" s="148">
        <v>0</v>
      </c>
      <c r="BA14" s="148">
        <v>0</v>
      </c>
      <c r="BB14" s="147">
        <v>0</v>
      </c>
      <c r="BC14" s="148">
        <v>0</v>
      </c>
      <c r="BD14" s="147">
        <v>0</v>
      </c>
      <c r="BE14" s="148">
        <v>0</v>
      </c>
      <c r="BF14" s="148">
        <v>0</v>
      </c>
      <c r="BG14" s="148">
        <v>0</v>
      </c>
      <c r="BH14" s="148">
        <v>0</v>
      </c>
      <c r="BI14" s="148">
        <v>0</v>
      </c>
      <c r="BJ14" s="147">
        <v>0</v>
      </c>
      <c r="BK14" s="148">
        <v>0</v>
      </c>
      <c r="BL14" s="148">
        <v>0</v>
      </c>
      <c r="BM14" s="148">
        <v>0</v>
      </c>
      <c r="BN14" s="148">
        <v>0</v>
      </c>
      <c r="BO14" s="147">
        <v>0</v>
      </c>
      <c r="BP14" s="147">
        <v>0</v>
      </c>
      <c r="BQ14" s="147">
        <v>0</v>
      </c>
      <c r="BR14" s="148">
        <v>0</v>
      </c>
      <c r="BS14" s="148">
        <v>0</v>
      </c>
      <c r="BT14" s="147">
        <v>0</v>
      </c>
      <c r="BU14" s="148">
        <v>0</v>
      </c>
      <c r="BV14" s="148">
        <v>0</v>
      </c>
      <c r="BW14" s="147">
        <v>0</v>
      </c>
      <c r="BX14" s="148">
        <v>0</v>
      </c>
      <c r="BY14" s="148">
        <v>0</v>
      </c>
      <c r="BZ14" s="148">
        <v>0</v>
      </c>
      <c r="CA14" s="147">
        <v>0</v>
      </c>
      <c r="CB14" s="147">
        <v>0</v>
      </c>
      <c r="CC14" s="158">
        <v>0</v>
      </c>
      <c r="CD14" s="148">
        <v>0</v>
      </c>
      <c r="CE14" s="148">
        <v>0</v>
      </c>
      <c r="CF14" s="148">
        <v>0</v>
      </c>
      <c r="CG14" s="153">
        <v>168.73899899999742</v>
      </c>
      <c r="CH14" s="153">
        <v>0</v>
      </c>
      <c r="CI14" s="153">
        <v>0</v>
      </c>
      <c r="CJ14" s="149"/>
      <c r="CK14" s="151">
        <v>14126.932207604328</v>
      </c>
    </row>
    <row r="15" spans="1:89" s="157" customFormat="1" ht="26.25" customHeight="1" x14ac:dyDescent="0.25">
      <c r="A15" s="278" t="s">
        <v>34</v>
      </c>
      <c r="B15" s="210" t="s">
        <v>176</v>
      </c>
      <c r="C15" s="146">
        <v>53473.076919430765</v>
      </c>
      <c r="D15" s="147">
        <v>0</v>
      </c>
      <c r="E15" s="148">
        <v>0</v>
      </c>
      <c r="F15" s="148">
        <v>0</v>
      </c>
      <c r="G15" s="148">
        <v>0</v>
      </c>
      <c r="H15" s="147">
        <v>833.00349256756238</v>
      </c>
      <c r="I15" s="147">
        <v>52640.0734268632</v>
      </c>
      <c r="J15" s="148">
        <v>179.254596897</v>
      </c>
      <c r="K15" s="148">
        <v>0</v>
      </c>
      <c r="L15" s="148">
        <v>0</v>
      </c>
      <c r="M15" s="148">
        <v>0</v>
      </c>
      <c r="N15" s="148">
        <v>0</v>
      </c>
      <c r="O15" s="148">
        <v>0</v>
      </c>
      <c r="P15" s="148">
        <v>7961.65524</v>
      </c>
      <c r="Q15" s="148">
        <v>0</v>
      </c>
      <c r="R15" s="148">
        <v>0</v>
      </c>
      <c r="S15" s="148">
        <v>3782.7952803844378</v>
      </c>
      <c r="T15" s="148">
        <v>40495.535666341755</v>
      </c>
      <c r="U15" s="148">
        <v>98.606317291632479</v>
      </c>
      <c r="V15" s="148">
        <v>5.0368243122115155</v>
      </c>
      <c r="W15" s="148">
        <v>7.7182193932529302</v>
      </c>
      <c r="X15" s="148">
        <v>74.722649150241224</v>
      </c>
      <c r="Y15" s="148">
        <v>12.843706416629443</v>
      </c>
      <c r="Z15" s="148">
        <v>1.3019076043860207</v>
      </c>
      <c r="AA15" s="148">
        <v>0</v>
      </c>
      <c r="AB15" s="148">
        <v>20.603019071646379</v>
      </c>
      <c r="AC15" s="147">
        <v>0</v>
      </c>
      <c r="AD15" s="147">
        <v>0</v>
      </c>
      <c r="AE15" s="148">
        <v>0</v>
      </c>
      <c r="AF15" s="148">
        <v>0</v>
      </c>
      <c r="AG15" s="147">
        <v>0</v>
      </c>
      <c r="AH15" s="147">
        <v>0</v>
      </c>
      <c r="AI15" s="148">
        <v>0</v>
      </c>
      <c r="AJ15" s="148">
        <v>0</v>
      </c>
      <c r="AK15" s="148">
        <v>0</v>
      </c>
      <c r="AL15" s="147">
        <v>0</v>
      </c>
      <c r="AM15" s="148">
        <v>0</v>
      </c>
      <c r="AN15" s="148">
        <v>0</v>
      </c>
      <c r="AO15" s="148">
        <v>0</v>
      </c>
      <c r="AP15" s="148">
        <v>0</v>
      </c>
      <c r="AQ15" s="148">
        <v>0</v>
      </c>
      <c r="AR15" s="147">
        <v>0</v>
      </c>
      <c r="AS15" s="147">
        <v>0</v>
      </c>
      <c r="AT15" s="148">
        <v>0</v>
      </c>
      <c r="AU15" s="148">
        <v>0</v>
      </c>
      <c r="AV15" s="148">
        <v>0</v>
      </c>
      <c r="AW15" s="148">
        <v>0</v>
      </c>
      <c r="AX15" s="147">
        <v>0</v>
      </c>
      <c r="AY15" s="148">
        <v>0</v>
      </c>
      <c r="AZ15" s="148">
        <v>0</v>
      </c>
      <c r="BA15" s="148">
        <v>0</v>
      </c>
      <c r="BB15" s="147">
        <v>0</v>
      </c>
      <c r="BC15" s="148">
        <v>0</v>
      </c>
      <c r="BD15" s="147">
        <v>0</v>
      </c>
      <c r="BE15" s="148">
        <v>0</v>
      </c>
      <c r="BF15" s="148">
        <v>0</v>
      </c>
      <c r="BG15" s="148">
        <v>0</v>
      </c>
      <c r="BH15" s="148">
        <v>0</v>
      </c>
      <c r="BI15" s="148">
        <v>0</v>
      </c>
      <c r="BJ15" s="147">
        <v>0</v>
      </c>
      <c r="BK15" s="148">
        <v>0</v>
      </c>
      <c r="BL15" s="148">
        <v>0</v>
      </c>
      <c r="BM15" s="148">
        <v>0</v>
      </c>
      <c r="BN15" s="148">
        <v>0</v>
      </c>
      <c r="BO15" s="147">
        <v>0</v>
      </c>
      <c r="BP15" s="147">
        <v>0</v>
      </c>
      <c r="BQ15" s="147">
        <v>0</v>
      </c>
      <c r="BR15" s="148">
        <v>0</v>
      </c>
      <c r="BS15" s="148">
        <v>0</v>
      </c>
      <c r="BT15" s="147">
        <v>0</v>
      </c>
      <c r="BU15" s="148">
        <v>0</v>
      </c>
      <c r="BV15" s="148">
        <v>0</v>
      </c>
      <c r="BW15" s="147">
        <v>0</v>
      </c>
      <c r="BX15" s="148">
        <v>0</v>
      </c>
      <c r="BY15" s="148">
        <v>0</v>
      </c>
      <c r="BZ15" s="148">
        <v>0</v>
      </c>
      <c r="CA15" s="147">
        <v>0</v>
      </c>
      <c r="CB15" s="147">
        <v>0</v>
      </c>
      <c r="CC15" s="158">
        <v>0</v>
      </c>
      <c r="CD15" s="148">
        <v>0</v>
      </c>
      <c r="CE15" s="148">
        <v>0</v>
      </c>
      <c r="CF15" s="148">
        <v>0</v>
      </c>
      <c r="CG15" s="153">
        <v>-7779.0627741201606</v>
      </c>
      <c r="CH15" s="153">
        <v>0</v>
      </c>
      <c r="CI15" s="153">
        <v>12103.543</v>
      </c>
      <c r="CJ15" s="149"/>
      <c r="CK15" s="151">
        <v>57797.557145310602</v>
      </c>
    </row>
    <row r="16" spans="1:89" s="157" customFormat="1" ht="26.25" customHeight="1" x14ac:dyDescent="0.25">
      <c r="A16" s="278" t="s">
        <v>35</v>
      </c>
      <c r="B16" s="210" t="s">
        <v>177</v>
      </c>
      <c r="C16" s="146">
        <v>1.074633942805409</v>
      </c>
      <c r="D16" s="147">
        <v>3.2829719440270326E-4</v>
      </c>
      <c r="E16" s="148">
        <v>3.2829719440270326E-4</v>
      </c>
      <c r="F16" s="148">
        <v>0</v>
      </c>
      <c r="G16" s="148">
        <v>0</v>
      </c>
      <c r="H16" s="147">
        <v>0</v>
      </c>
      <c r="I16" s="147">
        <v>0.31404000096193224</v>
      </c>
      <c r="J16" s="148">
        <v>6.2438399999999998E-2</v>
      </c>
      <c r="K16" s="148">
        <v>0</v>
      </c>
      <c r="L16" s="148">
        <v>0</v>
      </c>
      <c r="M16" s="148">
        <v>1.9551015256875977E-2</v>
      </c>
      <c r="N16" s="148">
        <v>9.3946436948624798E-2</v>
      </c>
      <c r="O16" s="148">
        <v>0</v>
      </c>
      <c r="P16" s="148">
        <v>0</v>
      </c>
      <c r="Q16" s="148">
        <v>8.9468423623021258E-3</v>
      </c>
      <c r="R16" s="148">
        <v>0</v>
      </c>
      <c r="S16" s="148">
        <v>1.7893684724604249E-3</v>
      </c>
      <c r="T16" s="148">
        <v>3.5787369449208503E-2</v>
      </c>
      <c r="U16" s="148">
        <v>9.3229820412716116E-3</v>
      </c>
      <c r="V16" s="148">
        <v>1.6036442307692307E-2</v>
      </c>
      <c r="W16" s="148">
        <v>1.5913557692307689E-2</v>
      </c>
      <c r="X16" s="148">
        <v>1.1839219408812046E-2</v>
      </c>
      <c r="Y16" s="148">
        <v>0</v>
      </c>
      <c r="Z16" s="148">
        <v>0</v>
      </c>
      <c r="AA16" s="148">
        <v>0</v>
      </c>
      <c r="AB16" s="148">
        <v>3.8468367022376763E-2</v>
      </c>
      <c r="AC16" s="147">
        <v>0</v>
      </c>
      <c r="AD16" s="147">
        <v>0</v>
      </c>
      <c r="AE16" s="148">
        <v>0</v>
      </c>
      <c r="AF16" s="148">
        <v>0</v>
      </c>
      <c r="AG16" s="147">
        <v>4.2120000000000005E-2</v>
      </c>
      <c r="AH16" s="147">
        <v>0</v>
      </c>
      <c r="AI16" s="148">
        <v>0</v>
      </c>
      <c r="AJ16" s="148">
        <v>0</v>
      </c>
      <c r="AK16" s="148">
        <v>0</v>
      </c>
      <c r="AL16" s="147">
        <v>3.5787369449208498E-3</v>
      </c>
      <c r="AM16" s="148">
        <v>0</v>
      </c>
      <c r="AN16" s="148">
        <v>0</v>
      </c>
      <c r="AO16" s="148">
        <v>0</v>
      </c>
      <c r="AP16" s="148">
        <v>0</v>
      </c>
      <c r="AQ16" s="148">
        <v>3.5787369449208498E-3</v>
      </c>
      <c r="AR16" s="147">
        <v>0</v>
      </c>
      <c r="AS16" s="147">
        <v>0.21269134779449925</v>
      </c>
      <c r="AT16" s="148">
        <v>0.21269134779449925</v>
      </c>
      <c r="AU16" s="148">
        <v>0</v>
      </c>
      <c r="AV16" s="148">
        <v>0</v>
      </c>
      <c r="AW16" s="148">
        <v>0</v>
      </c>
      <c r="AX16" s="147">
        <v>0</v>
      </c>
      <c r="AY16" s="148">
        <v>0</v>
      </c>
      <c r="AZ16" s="148">
        <v>0</v>
      </c>
      <c r="BA16" s="148">
        <v>0</v>
      </c>
      <c r="BB16" s="147">
        <v>5.1891685701352323E-2</v>
      </c>
      <c r="BC16" s="148">
        <v>0</v>
      </c>
      <c r="BD16" s="147">
        <v>5.1891685701352323E-2</v>
      </c>
      <c r="BE16" s="148">
        <v>0</v>
      </c>
      <c r="BF16" s="148">
        <v>0</v>
      </c>
      <c r="BG16" s="148">
        <v>5.1891685701352323E-2</v>
      </c>
      <c r="BH16" s="148">
        <v>0</v>
      </c>
      <c r="BI16" s="148">
        <v>0</v>
      </c>
      <c r="BJ16" s="147">
        <v>5.1891685701352323E-2</v>
      </c>
      <c r="BK16" s="148">
        <v>5.1891685701352323E-2</v>
      </c>
      <c r="BL16" s="148">
        <v>0</v>
      </c>
      <c r="BM16" s="148">
        <v>0</v>
      </c>
      <c r="BN16" s="148">
        <v>0</v>
      </c>
      <c r="BO16" s="147">
        <v>0.3051972</v>
      </c>
      <c r="BP16" s="147">
        <v>0</v>
      </c>
      <c r="BQ16" s="147">
        <v>0</v>
      </c>
      <c r="BR16" s="148">
        <v>0</v>
      </c>
      <c r="BS16" s="148">
        <v>0</v>
      </c>
      <c r="BT16" s="147">
        <v>1.8674161892994753E-2</v>
      </c>
      <c r="BU16" s="148">
        <v>1.2029504885099306E-2</v>
      </c>
      <c r="BV16" s="148">
        <v>6.6446570078954464E-3</v>
      </c>
      <c r="BW16" s="147">
        <v>2.2329140912602546E-2</v>
      </c>
      <c r="BX16" s="148">
        <v>1.6692706971283944E-2</v>
      </c>
      <c r="BY16" s="148">
        <v>8.4849543202645617E-4</v>
      </c>
      <c r="BZ16" s="148">
        <v>4.7879385092921452E-3</v>
      </c>
      <c r="CA16" s="147">
        <v>0</v>
      </c>
      <c r="CB16" s="147">
        <v>0</v>
      </c>
      <c r="CC16" s="158">
        <v>218.14193520000003</v>
      </c>
      <c r="CD16" s="148">
        <v>63.755289700934753</v>
      </c>
      <c r="CE16" s="148">
        <v>0</v>
      </c>
      <c r="CF16" s="148">
        <v>154.38664549906528</v>
      </c>
      <c r="CG16" s="153">
        <v>-154330.33160045627</v>
      </c>
      <c r="CH16" s="153">
        <v>9.1447076571946013</v>
      </c>
      <c r="CI16" s="153">
        <v>0</v>
      </c>
      <c r="CJ16" s="149"/>
      <c r="CK16" s="151">
        <v>-154101.97032365628</v>
      </c>
    </row>
    <row r="17" spans="1:89" s="157" customFormat="1" ht="26.25" customHeight="1" x14ac:dyDescent="0.25">
      <c r="A17" s="278" t="s">
        <v>36</v>
      </c>
      <c r="B17" s="210" t="s">
        <v>178</v>
      </c>
      <c r="C17" s="146">
        <v>275410.25337282533</v>
      </c>
      <c r="D17" s="147">
        <v>5500.2832606030715</v>
      </c>
      <c r="E17" s="148">
        <v>5500.2832606030715</v>
      </c>
      <c r="F17" s="148">
        <v>0</v>
      </c>
      <c r="G17" s="148">
        <v>0</v>
      </c>
      <c r="H17" s="147">
        <v>1905.952330810813</v>
      </c>
      <c r="I17" s="147">
        <v>180755.77740478716</v>
      </c>
      <c r="J17" s="148">
        <v>25937.971015323088</v>
      </c>
      <c r="K17" s="148">
        <v>4364.2891353832592</v>
      </c>
      <c r="L17" s="148">
        <v>305.89330834776905</v>
      </c>
      <c r="M17" s="148">
        <v>1770.9597671914048</v>
      </c>
      <c r="N17" s="148">
        <v>1878.6794883529815</v>
      </c>
      <c r="O17" s="148">
        <v>16152.649353313893</v>
      </c>
      <c r="P17" s="148">
        <v>79801.780728112179</v>
      </c>
      <c r="Q17" s="148">
        <v>3496.449940373614</v>
      </c>
      <c r="R17" s="148">
        <v>595.17706515754151</v>
      </c>
      <c r="S17" s="148">
        <v>15757.253253190996</v>
      </c>
      <c r="T17" s="148">
        <v>21320.131021841604</v>
      </c>
      <c r="U17" s="148">
        <v>2427.0806668271016</v>
      </c>
      <c r="V17" s="148">
        <v>594.83061132701482</v>
      </c>
      <c r="W17" s="148">
        <v>948.51387697048438</v>
      </c>
      <c r="X17" s="148">
        <v>1922.7976992574502</v>
      </c>
      <c r="Y17" s="148">
        <v>1695.7955565607776</v>
      </c>
      <c r="Z17" s="148">
        <v>367.4958297917064</v>
      </c>
      <c r="AA17" s="148">
        <v>574.08222897479914</v>
      </c>
      <c r="AB17" s="148">
        <v>843.94685848950178</v>
      </c>
      <c r="AC17" s="147">
        <v>912.9870271160803</v>
      </c>
      <c r="AD17" s="147">
        <v>823.59478719571416</v>
      </c>
      <c r="AE17" s="148">
        <v>99.311131805928369</v>
      </c>
      <c r="AF17" s="148">
        <v>724.28365538978574</v>
      </c>
      <c r="AG17" s="147">
        <v>5423.0381941525293</v>
      </c>
      <c r="AH17" s="147">
        <v>19726.852203196595</v>
      </c>
      <c r="AI17" s="148">
        <v>1765.0074294912752</v>
      </c>
      <c r="AJ17" s="148">
        <v>10367.0706746181</v>
      </c>
      <c r="AK17" s="148">
        <v>7594.7740990872189</v>
      </c>
      <c r="AL17" s="147">
        <v>6874.1218884371301</v>
      </c>
      <c r="AM17" s="148">
        <v>3529.1260179066912</v>
      </c>
      <c r="AN17" s="148">
        <v>4.1868961674188636</v>
      </c>
      <c r="AO17" s="148">
        <v>2.3060137749021519</v>
      </c>
      <c r="AP17" s="148">
        <v>3080.3837246447397</v>
      </c>
      <c r="AQ17" s="148">
        <v>258.1192359433785</v>
      </c>
      <c r="AR17" s="147">
        <v>6337.4641143119979</v>
      </c>
      <c r="AS17" s="147">
        <v>2145.6672113718564</v>
      </c>
      <c r="AT17" s="148">
        <v>703.78913591831133</v>
      </c>
      <c r="AU17" s="148">
        <v>437.18336641968261</v>
      </c>
      <c r="AV17" s="148">
        <v>190.95415590901976</v>
      </c>
      <c r="AW17" s="148">
        <v>813.74055312484245</v>
      </c>
      <c r="AX17" s="147">
        <v>2014.9078142438193</v>
      </c>
      <c r="AY17" s="148">
        <v>1076.6772222778307</v>
      </c>
      <c r="AZ17" s="148">
        <v>372.01133530843634</v>
      </c>
      <c r="BA17" s="148">
        <v>566.21925665755214</v>
      </c>
      <c r="BB17" s="147">
        <v>609.51247058774641</v>
      </c>
      <c r="BC17" s="148">
        <v>0</v>
      </c>
      <c r="BD17" s="147">
        <v>8019.5938325629304</v>
      </c>
      <c r="BE17" s="148">
        <v>6097.8875557593001</v>
      </c>
      <c r="BF17" s="148">
        <v>762.94446925964689</v>
      </c>
      <c r="BG17" s="148">
        <v>573.57507363739819</v>
      </c>
      <c r="BH17" s="148">
        <v>250.20552413177759</v>
      </c>
      <c r="BI17" s="148">
        <v>334.98120977480738</v>
      </c>
      <c r="BJ17" s="147">
        <v>3210.1055105212909</v>
      </c>
      <c r="BK17" s="148">
        <v>160.098615378728</v>
      </c>
      <c r="BL17" s="148">
        <v>2353.8950719745822</v>
      </c>
      <c r="BM17" s="148">
        <v>301.67966495596579</v>
      </c>
      <c r="BN17" s="148">
        <v>394.43215821201443</v>
      </c>
      <c r="BO17" s="147">
        <v>10423.562051317775</v>
      </c>
      <c r="BP17" s="147">
        <v>6364.9726526710328</v>
      </c>
      <c r="BQ17" s="147">
        <v>8208.4284111957459</v>
      </c>
      <c r="BR17" s="148">
        <v>5096.0443247803942</v>
      </c>
      <c r="BS17" s="148">
        <v>3112.3840864153526</v>
      </c>
      <c r="BT17" s="147">
        <v>2633.632572685689</v>
      </c>
      <c r="BU17" s="148">
        <v>1390.7621181140926</v>
      </c>
      <c r="BV17" s="148">
        <v>1242.8704545715964</v>
      </c>
      <c r="BW17" s="147">
        <v>3045.7732801721513</v>
      </c>
      <c r="BX17" s="148">
        <v>760.32845194691572</v>
      </c>
      <c r="BY17" s="148">
        <v>449.02810378469201</v>
      </c>
      <c r="BZ17" s="148">
        <v>1836.4167244405437</v>
      </c>
      <c r="CA17" s="147">
        <v>474.02635488419998</v>
      </c>
      <c r="CB17" s="147">
        <v>0</v>
      </c>
      <c r="CC17" s="158">
        <v>146274.38407562434</v>
      </c>
      <c r="CD17" s="148">
        <v>114397.75174429498</v>
      </c>
      <c r="CE17" s="148">
        <v>0.2831785036939905</v>
      </c>
      <c r="CF17" s="148">
        <v>31876.349152825678</v>
      </c>
      <c r="CG17" s="153">
        <v>-12880.296223839163</v>
      </c>
      <c r="CH17" s="153">
        <v>13.039964742805751</v>
      </c>
      <c r="CI17" s="153">
        <v>126779.4</v>
      </c>
      <c r="CJ17" s="149"/>
      <c r="CK17" s="151">
        <v>535596.78118935332</v>
      </c>
    </row>
    <row r="18" spans="1:89" s="157" customFormat="1" ht="26.25" customHeight="1" x14ac:dyDescent="0.25">
      <c r="A18" s="278" t="s">
        <v>37</v>
      </c>
      <c r="B18" s="210" t="s">
        <v>179</v>
      </c>
      <c r="C18" s="146">
        <v>10439.295100166077</v>
      </c>
      <c r="D18" s="147">
        <v>627.76045382243331</v>
      </c>
      <c r="E18" s="148">
        <v>231.32533238655859</v>
      </c>
      <c r="F18" s="148">
        <v>332.25100683417145</v>
      </c>
      <c r="G18" s="148">
        <v>64.184114601703271</v>
      </c>
      <c r="H18" s="147">
        <v>14.828241840595815</v>
      </c>
      <c r="I18" s="147">
        <v>627.92453882520101</v>
      </c>
      <c r="J18" s="148">
        <v>57.561738241851536</v>
      </c>
      <c r="K18" s="148">
        <v>13.863172369602504</v>
      </c>
      <c r="L18" s="148">
        <v>12.879733015382399</v>
      </c>
      <c r="M18" s="148">
        <v>0</v>
      </c>
      <c r="N18" s="148">
        <v>10.730650662788547</v>
      </c>
      <c r="O18" s="148">
        <v>0.63653620117562093</v>
      </c>
      <c r="P18" s="148">
        <v>21.16731299245086</v>
      </c>
      <c r="Q18" s="148">
        <v>1.2660682805457166</v>
      </c>
      <c r="R18" s="148">
        <v>37.983940218424088</v>
      </c>
      <c r="S18" s="148">
        <v>62.6740328149627</v>
      </c>
      <c r="T18" s="148">
        <v>11.15727564606401</v>
      </c>
      <c r="U18" s="148">
        <v>206.02488476898054</v>
      </c>
      <c r="V18" s="148">
        <v>26.210362377044511</v>
      </c>
      <c r="W18" s="148">
        <v>26.635897815726963</v>
      </c>
      <c r="X18" s="148">
        <v>33.546628895051292</v>
      </c>
      <c r="Y18" s="148">
        <v>37.912784296164077</v>
      </c>
      <c r="Z18" s="148">
        <v>24.770521824788894</v>
      </c>
      <c r="AA18" s="148">
        <v>20.05255398993523</v>
      </c>
      <c r="AB18" s="148">
        <v>22.85044441426145</v>
      </c>
      <c r="AC18" s="147">
        <v>48.56980476096809</v>
      </c>
      <c r="AD18" s="147">
        <v>177.68233557474775</v>
      </c>
      <c r="AE18" s="148">
        <v>44.471379920507403</v>
      </c>
      <c r="AF18" s="148">
        <v>133.21095565424034</v>
      </c>
      <c r="AG18" s="147">
        <v>820.40189124992708</v>
      </c>
      <c r="AH18" s="147">
        <v>1178.8587575636964</v>
      </c>
      <c r="AI18" s="148">
        <v>422.98793569340734</v>
      </c>
      <c r="AJ18" s="148">
        <v>656.59033333671459</v>
      </c>
      <c r="AK18" s="148">
        <v>99.28048853357447</v>
      </c>
      <c r="AL18" s="147">
        <v>3306.3855454411155</v>
      </c>
      <c r="AM18" s="148">
        <v>2465.012083823593</v>
      </c>
      <c r="AN18" s="148">
        <v>124.88654886122092</v>
      </c>
      <c r="AO18" s="148">
        <v>129.45294359100717</v>
      </c>
      <c r="AP18" s="148">
        <v>518.06819637667559</v>
      </c>
      <c r="AQ18" s="148">
        <v>68.965772788618779</v>
      </c>
      <c r="AR18" s="147">
        <v>110.34489507794645</v>
      </c>
      <c r="AS18" s="147">
        <v>333.09678528116501</v>
      </c>
      <c r="AT18" s="148">
        <v>12.33138330824066</v>
      </c>
      <c r="AU18" s="148">
        <v>11.652818006378661</v>
      </c>
      <c r="AV18" s="148">
        <v>75.001267114561671</v>
      </c>
      <c r="AW18" s="148">
        <v>234.11131685198399</v>
      </c>
      <c r="AX18" s="147">
        <v>209.09458350080149</v>
      </c>
      <c r="AY18" s="148">
        <v>10.508987962441461</v>
      </c>
      <c r="AZ18" s="148">
        <v>44.522702118708153</v>
      </c>
      <c r="BA18" s="148">
        <v>154.06289341965189</v>
      </c>
      <c r="BB18" s="147">
        <v>100.1537172211851</v>
      </c>
      <c r="BC18" s="148">
        <v>0</v>
      </c>
      <c r="BD18" s="147">
        <v>588.30681474524454</v>
      </c>
      <c r="BE18" s="148">
        <v>300.82790406338108</v>
      </c>
      <c r="BF18" s="148">
        <v>229.21704825116984</v>
      </c>
      <c r="BG18" s="148">
        <v>20.873696334918421</v>
      </c>
      <c r="BH18" s="148">
        <v>11.533059779764523</v>
      </c>
      <c r="BI18" s="148">
        <v>25.855106316010627</v>
      </c>
      <c r="BJ18" s="147">
        <v>816.36649738148867</v>
      </c>
      <c r="BK18" s="148">
        <v>293.63691829622701</v>
      </c>
      <c r="BL18" s="148">
        <v>39.892999688651436</v>
      </c>
      <c r="BM18" s="148">
        <v>3.7959069524998251E-2</v>
      </c>
      <c r="BN18" s="148">
        <v>482.79862032708525</v>
      </c>
      <c r="BO18" s="147">
        <v>734.82412492412766</v>
      </c>
      <c r="BP18" s="147">
        <v>89.881451561429287</v>
      </c>
      <c r="BQ18" s="147">
        <v>387.57494316739633</v>
      </c>
      <c r="BR18" s="148">
        <v>351.70974840011201</v>
      </c>
      <c r="BS18" s="148">
        <v>35.865194767284294</v>
      </c>
      <c r="BT18" s="147">
        <v>59.303109815001818</v>
      </c>
      <c r="BU18" s="148">
        <v>20.459436545149956</v>
      </c>
      <c r="BV18" s="148">
        <v>38.843673269851863</v>
      </c>
      <c r="BW18" s="147">
        <v>207.93660841160718</v>
      </c>
      <c r="BX18" s="148">
        <v>95.794382545043931</v>
      </c>
      <c r="BY18" s="148">
        <v>5.6360757464775926</v>
      </c>
      <c r="BZ18" s="148">
        <v>106.50615012008566</v>
      </c>
      <c r="CA18" s="147">
        <v>0</v>
      </c>
      <c r="CB18" s="147">
        <v>0</v>
      </c>
      <c r="CC18" s="158">
        <v>41548.523157485499</v>
      </c>
      <c r="CD18" s="148">
        <v>273.79395743754566</v>
      </c>
      <c r="CE18" s="148">
        <v>40605.775968186601</v>
      </c>
      <c r="CF18" s="148">
        <v>668.95323186134704</v>
      </c>
      <c r="CG18" s="153">
        <v>-20561.595254051586</v>
      </c>
      <c r="CH18" s="153">
        <v>-3.5999996725877281E-6</v>
      </c>
      <c r="CI18" s="153">
        <v>194540</v>
      </c>
      <c r="CJ18" s="149"/>
      <c r="CK18" s="151">
        <v>225966.223</v>
      </c>
    </row>
    <row r="19" spans="1:89" s="157" customFormat="1" ht="26.25" customHeight="1" x14ac:dyDescent="0.25">
      <c r="A19" s="278" t="s">
        <v>38</v>
      </c>
      <c r="B19" s="210" t="s">
        <v>180</v>
      </c>
      <c r="C19" s="146">
        <v>53134.228978793733</v>
      </c>
      <c r="D19" s="147">
        <v>0</v>
      </c>
      <c r="E19" s="148">
        <v>0</v>
      </c>
      <c r="F19" s="148">
        <v>0</v>
      </c>
      <c r="G19" s="148">
        <v>0</v>
      </c>
      <c r="H19" s="147">
        <v>0</v>
      </c>
      <c r="I19" s="147">
        <v>0.16370099999999999</v>
      </c>
      <c r="J19" s="148">
        <v>0.16370099999999999</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7">
        <v>0</v>
      </c>
      <c r="AD19" s="147">
        <v>0</v>
      </c>
      <c r="AE19" s="148">
        <v>0</v>
      </c>
      <c r="AF19" s="148">
        <v>0</v>
      </c>
      <c r="AG19" s="147">
        <v>0</v>
      </c>
      <c r="AH19" s="147">
        <v>0</v>
      </c>
      <c r="AI19" s="148">
        <v>0</v>
      </c>
      <c r="AJ19" s="148">
        <v>0</v>
      </c>
      <c r="AK19" s="148">
        <v>0</v>
      </c>
      <c r="AL19" s="147">
        <v>51234.224625683048</v>
      </c>
      <c r="AM19" s="148">
        <v>0</v>
      </c>
      <c r="AN19" s="148">
        <v>0</v>
      </c>
      <c r="AO19" s="148">
        <v>51234.224625683048</v>
      </c>
      <c r="AP19" s="148">
        <v>0</v>
      </c>
      <c r="AQ19" s="148">
        <v>0</v>
      </c>
      <c r="AR19" s="147">
        <v>0.9367869723952873</v>
      </c>
      <c r="AS19" s="147">
        <v>0</v>
      </c>
      <c r="AT19" s="148">
        <v>0</v>
      </c>
      <c r="AU19" s="148">
        <v>0</v>
      </c>
      <c r="AV19" s="148">
        <v>0</v>
      </c>
      <c r="AW19" s="148">
        <v>0</v>
      </c>
      <c r="AX19" s="147">
        <v>0</v>
      </c>
      <c r="AY19" s="148">
        <v>0</v>
      </c>
      <c r="AZ19" s="148">
        <v>0</v>
      </c>
      <c r="BA19" s="148">
        <v>0</v>
      </c>
      <c r="BB19" s="147">
        <v>0</v>
      </c>
      <c r="BC19" s="148">
        <v>0</v>
      </c>
      <c r="BD19" s="147">
        <v>0</v>
      </c>
      <c r="BE19" s="148">
        <v>0</v>
      </c>
      <c r="BF19" s="148">
        <v>0</v>
      </c>
      <c r="BG19" s="148">
        <v>0</v>
      </c>
      <c r="BH19" s="148">
        <v>0</v>
      </c>
      <c r="BI19" s="148">
        <v>0</v>
      </c>
      <c r="BJ19" s="147">
        <v>0</v>
      </c>
      <c r="BK19" s="148">
        <v>0</v>
      </c>
      <c r="BL19" s="148">
        <v>0</v>
      </c>
      <c r="BM19" s="148">
        <v>0</v>
      </c>
      <c r="BN19" s="148">
        <v>0</v>
      </c>
      <c r="BO19" s="147">
        <v>1898.9038651382975</v>
      </c>
      <c r="BP19" s="147">
        <v>0</v>
      </c>
      <c r="BQ19" s="147">
        <v>0</v>
      </c>
      <c r="BR19" s="148">
        <v>0</v>
      </c>
      <c r="BS19" s="148">
        <v>0</v>
      </c>
      <c r="BT19" s="147">
        <v>0</v>
      </c>
      <c r="BU19" s="148">
        <v>0</v>
      </c>
      <c r="BV19" s="148">
        <v>0</v>
      </c>
      <c r="BW19" s="147">
        <v>0</v>
      </c>
      <c r="BX19" s="148">
        <v>0</v>
      </c>
      <c r="BY19" s="148">
        <v>0</v>
      </c>
      <c r="BZ19" s="148">
        <v>0</v>
      </c>
      <c r="CA19" s="147">
        <v>0</v>
      </c>
      <c r="CB19" s="147">
        <v>0</v>
      </c>
      <c r="CC19" s="158">
        <v>0</v>
      </c>
      <c r="CD19" s="148">
        <v>0</v>
      </c>
      <c r="CE19" s="148">
        <v>0</v>
      </c>
      <c r="CF19" s="148">
        <v>0</v>
      </c>
      <c r="CG19" s="153">
        <v>7711.6613556062657</v>
      </c>
      <c r="CH19" s="153">
        <v>0</v>
      </c>
      <c r="CI19" s="153">
        <v>70111</v>
      </c>
      <c r="CJ19" s="149"/>
      <c r="CK19" s="151">
        <v>130956.8903344</v>
      </c>
    </row>
    <row r="20" spans="1:89" s="157" customFormat="1" ht="26.25" customHeight="1" x14ac:dyDescent="0.25">
      <c r="A20" s="278" t="s">
        <v>39</v>
      </c>
      <c r="B20" s="210" t="s">
        <v>181</v>
      </c>
      <c r="C20" s="146">
        <v>221457.76399999997</v>
      </c>
      <c r="D20" s="147">
        <v>0</v>
      </c>
      <c r="E20" s="148">
        <v>0</v>
      </c>
      <c r="F20" s="148">
        <v>0</v>
      </c>
      <c r="G20" s="148">
        <v>0</v>
      </c>
      <c r="H20" s="147">
        <v>0</v>
      </c>
      <c r="I20" s="147">
        <v>221457.76399999997</v>
      </c>
      <c r="J20" s="148">
        <v>0</v>
      </c>
      <c r="K20" s="148">
        <v>0</v>
      </c>
      <c r="L20" s="148">
        <v>0</v>
      </c>
      <c r="M20" s="148">
        <v>0</v>
      </c>
      <c r="N20" s="148">
        <v>0</v>
      </c>
      <c r="O20" s="148">
        <v>0</v>
      </c>
      <c r="P20" s="148">
        <v>221457.76399999997</v>
      </c>
      <c r="Q20" s="148">
        <v>0</v>
      </c>
      <c r="R20" s="148">
        <v>0</v>
      </c>
      <c r="S20" s="148">
        <v>0</v>
      </c>
      <c r="T20" s="148">
        <v>0</v>
      </c>
      <c r="U20" s="148">
        <v>0</v>
      </c>
      <c r="V20" s="148">
        <v>0</v>
      </c>
      <c r="W20" s="148">
        <v>0</v>
      </c>
      <c r="X20" s="148">
        <v>0</v>
      </c>
      <c r="Y20" s="148">
        <v>0</v>
      </c>
      <c r="Z20" s="148">
        <v>0</v>
      </c>
      <c r="AA20" s="148">
        <v>0</v>
      </c>
      <c r="AB20" s="148">
        <v>0</v>
      </c>
      <c r="AC20" s="147">
        <v>0</v>
      </c>
      <c r="AD20" s="147">
        <v>0</v>
      </c>
      <c r="AE20" s="148">
        <v>0</v>
      </c>
      <c r="AF20" s="148">
        <v>0</v>
      </c>
      <c r="AG20" s="147">
        <v>0</v>
      </c>
      <c r="AH20" s="147">
        <v>0</v>
      </c>
      <c r="AI20" s="148">
        <v>0</v>
      </c>
      <c r="AJ20" s="148">
        <v>0</v>
      </c>
      <c r="AK20" s="148">
        <v>0</v>
      </c>
      <c r="AL20" s="147">
        <v>0</v>
      </c>
      <c r="AM20" s="148">
        <v>0</v>
      </c>
      <c r="AN20" s="148">
        <v>0</v>
      </c>
      <c r="AO20" s="148">
        <v>0</v>
      </c>
      <c r="AP20" s="148">
        <v>0</v>
      </c>
      <c r="AQ20" s="148">
        <v>0</v>
      </c>
      <c r="AR20" s="147">
        <v>0</v>
      </c>
      <c r="AS20" s="147">
        <v>0</v>
      </c>
      <c r="AT20" s="148">
        <v>0</v>
      </c>
      <c r="AU20" s="148">
        <v>0</v>
      </c>
      <c r="AV20" s="148">
        <v>0</v>
      </c>
      <c r="AW20" s="148">
        <v>0</v>
      </c>
      <c r="AX20" s="147">
        <v>0</v>
      </c>
      <c r="AY20" s="148">
        <v>0</v>
      </c>
      <c r="AZ20" s="148">
        <v>0</v>
      </c>
      <c r="BA20" s="148">
        <v>0</v>
      </c>
      <c r="BB20" s="147">
        <v>0</v>
      </c>
      <c r="BC20" s="148">
        <v>0</v>
      </c>
      <c r="BD20" s="147">
        <v>0</v>
      </c>
      <c r="BE20" s="148">
        <v>0</v>
      </c>
      <c r="BF20" s="148">
        <v>0</v>
      </c>
      <c r="BG20" s="148">
        <v>0</v>
      </c>
      <c r="BH20" s="148">
        <v>0</v>
      </c>
      <c r="BI20" s="148">
        <v>0</v>
      </c>
      <c r="BJ20" s="147">
        <v>0</v>
      </c>
      <c r="BK20" s="148">
        <v>0</v>
      </c>
      <c r="BL20" s="148">
        <v>0</v>
      </c>
      <c r="BM20" s="148">
        <v>0</v>
      </c>
      <c r="BN20" s="148">
        <v>0</v>
      </c>
      <c r="BO20" s="147">
        <v>0</v>
      </c>
      <c r="BP20" s="147">
        <v>0</v>
      </c>
      <c r="BQ20" s="147">
        <v>0</v>
      </c>
      <c r="BR20" s="148">
        <v>0</v>
      </c>
      <c r="BS20" s="148">
        <v>0</v>
      </c>
      <c r="BT20" s="147">
        <v>0</v>
      </c>
      <c r="BU20" s="148">
        <v>0</v>
      </c>
      <c r="BV20" s="148">
        <v>0</v>
      </c>
      <c r="BW20" s="147">
        <v>0</v>
      </c>
      <c r="BX20" s="148">
        <v>0</v>
      </c>
      <c r="BY20" s="148">
        <v>0</v>
      </c>
      <c r="BZ20" s="148">
        <v>0</v>
      </c>
      <c r="CA20" s="147">
        <v>0</v>
      </c>
      <c r="CB20" s="147">
        <v>0</v>
      </c>
      <c r="CC20" s="158">
        <v>0</v>
      </c>
      <c r="CD20" s="148">
        <v>0</v>
      </c>
      <c r="CE20" s="148">
        <v>0</v>
      </c>
      <c r="CF20" s="148">
        <v>0</v>
      </c>
      <c r="CG20" s="153">
        <v>-11445.763999999966</v>
      </c>
      <c r="CH20" s="153">
        <v>0</v>
      </c>
      <c r="CI20" s="153">
        <v>9592</v>
      </c>
      <c r="CJ20" s="149"/>
      <c r="CK20" s="151">
        <v>219604</v>
      </c>
    </row>
    <row r="21" spans="1:89" s="157" customFormat="1" ht="26.25" customHeight="1" x14ac:dyDescent="0.25">
      <c r="A21" s="278" t="s">
        <v>40</v>
      </c>
      <c r="B21" s="210" t="s">
        <v>182</v>
      </c>
      <c r="C21" s="146">
        <v>173839.63628806369</v>
      </c>
      <c r="D21" s="147">
        <v>606.14011914110858</v>
      </c>
      <c r="E21" s="148">
        <v>542.4534357873174</v>
      </c>
      <c r="F21" s="148">
        <v>63.686683353791132</v>
      </c>
      <c r="G21" s="148">
        <v>0</v>
      </c>
      <c r="H21" s="147">
        <v>334.0438475897414</v>
      </c>
      <c r="I21" s="147">
        <v>8744.6655610812122</v>
      </c>
      <c r="J21" s="148">
        <v>2233.3042593477621</v>
      </c>
      <c r="K21" s="148">
        <v>166.40530894988225</v>
      </c>
      <c r="L21" s="148">
        <v>330.52754894302836</v>
      </c>
      <c r="M21" s="148">
        <v>53.367169954676051</v>
      </c>
      <c r="N21" s="148">
        <v>115.53075928387537</v>
      </c>
      <c r="O21" s="148">
        <v>277.20639125903062</v>
      </c>
      <c r="P21" s="148">
        <v>486.44878880384761</v>
      </c>
      <c r="Q21" s="148">
        <v>81.728377501691511</v>
      </c>
      <c r="R21" s="148">
        <v>158.90832561032732</v>
      </c>
      <c r="S21" s="148">
        <v>1628.0190282907843</v>
      </c>
      <c r="T21" s="148">
        <v>729.14485726020098</v>
      </c>
      <c r="U21" s="148">
        <v>695.90308685885122</v>
      </c>
      <c r="V21" s="148">
        <v>215.10679497182383</v>
      </c>
      <c r="W21" s="148">
        <v>301.30621256046868</v>
      </c>
      <c r="X21" s="148">
        <v>307.60979178329001</v>
      </c>
      <c r="Y21" s="148">
        <v>98.247704064357606</v>
      </c>
      <c r="Z21" s="148">
        <v>46.325406397755039</v>
      </c>
      <c r="AA21" s="148">
        <v>248.50554441120127</v>
      </c>
      <c r="AB21" s="148">
        <v>571.07020482835833</v>
      </c>
      <c r="AC21" s="147">
        <v>411.90234048681862</v>
      </c>
      <c r="AD21" s="147">
        <v>3041.102487601027</v>
      </c>
      <c r="AE21" s="148">
        <v>68.528662215988447</v>
      </c>
      <c r="AF21" s="148">
        <v>2972.5738253850386</v>
      </c>
      <c r="AG21" s="147">
        <v>21717.092991792266</v>
      </c>
      <c r="AH21" s="147">
        <v>11986.893067283092</v>
      </c>
      <c r="AI21" s="148">
        <v>3142.8677219652882</v>
      </c>
      <c r="AJ21" s="148">
        <v>7393.0811188992129</v>
      </c>
      <c r="AK21" s="148">
        <v>1450.9442264185914</v>
      </c>
      <c r="AL21" s="147">
        <v>93336.684321859313</v>
      </c>
      <c r="AM21" s="148">
        <v>63069.775507457969</v>
      </c>
      <c r="AN21" s="148">
        <v>9451.5223449619516</v>
      </c>
      <c r="AO21" s="148">
        <v>0</v>
      </c>
      <c r="AP21" s="148">
        <v>19397.556071890223</v>
      </c>
      <c r="AQ21" s="148">
        <v>1417.8303975491526</v>
      </c>
      <c r="AR21" s="147">
        <v>550.08923231966685</v>
      </c>
      <c r="AS21" s="147">
        <v>1333.5229674425887</v>
      </c>
      <c r="AT21" s="148">
        <v>355.29644074064845</v>
      </c>
      <c r="AU21" s="148">
        <v>247.04849751448725</v>
      </c>
      <c r="AV21" s="148">
        <v>266.48061728412983</v>
      </c>
      <c r="AW21" s="148">
        <v>464.69741190332309</v>
      </c>
      <c r="AX21" s="147">
        <v>1622.7057191905726</v>
      </c>
      <c r="AY21" s="148">
        <v>437.42517558204582</v>
      </c>
      <c r="AZ21" s="148">
        <v>332.05635047428405</v>
      </c>
      <c r="BA21" s="148">
        <v>853.2241931342428</v>
      </c>
      <c r="BB21" s="147">
        <v>1494.8753246154226</v>
      </c>
      <c r="BC21" s="148">
        <v>0</v>
      </c>
      <c r="BD21" s="147">
        <v>4949.1305824267365</v>
      </c>
      <c r="BE21" s="148">
        <v>2484.813671803965</v>
      </c>
      <c r="BF21" s="148">
        <v>1638.3328344709437</v>
      </c>
      <c r="BG21" s="148">
        <v>324.3795822403074</v>
      </c>
      <c r="BH21" s="148">
        <v>304.97283476192672</v>
      </c>
      <c r="BI21" s="148">
        <v>196.6316591495945</v>
      </c>
      <c r="BJ21" s="147">
        <v>9181.9759619527285</v>
      </c>
      <c r="BK21" s="148">
        <v>5076.3856036263587</v>
      </c>
      <c r="BL21" s="148">
        <v>272.74173978842902</v>
      </c>
      <c r="BM21" s="148">
        <v>11.943405670470716</v>
      </c>
      <c r="BN21" s="148">
        <v>3820.9052128674693</v>
      </c>
      <c r="BO21" s="147">
        <v>6557.4659337826433</v>
      </c>
      <c r="BP21" s="147">
        <v>1367.0397213264707</v>
      </c>
      <c r="BQ21" s="147">
        <v>3741.0462546698391</v>
      </c>
      <c r="BR21" s="148">
        <v>2833.7124567537876</v>
      </c>
      <c r="BS21" s="148">
        <v>907.33379791605125</v>
      </c>
      <c r="BT21" s="147">
        <v>526.14147083618309</v>
      </c>
      <c r="BU21" s="148">
        <v>190.8443623541273</v>
      </c>
      <c r="BV21" s="148">
        <v>335.29710848205582</v>
      </c>
      <c r="BW21" s="147">
        <v>2337.1183826662991</v>
      </c>
      <c r="BX21" s="148">
        <v>302.85171660920548</v>
      </c>
      <c r="BY21" s="148">
        <v>682.56442508427676</v>
      </c>
      <c r="BZ21" s="148">
        <v>1351.7022409728168</v>
      </c>
      <c r="CA21" s="147">
        <v>0</v>
      </c>
      <c r="CB21" s="147">
        <v>0</v>
      </c>
      <c r="CC21" s="158">
        <v>79062.554072818893</v>
      </c>
      <c r="CD21" s="148">
        <v>0</v>
      </c>
      <c r="CE21" s="148">
        <v>79062.554072818893</v>
      </c>
      <c r="CF21" s="148">
        <v>0</v>
      </c>
      <c r="CG21" s="153">
        <v>-26207.736060637399</v>
      </c>
      <c r="CH21" s="153">
        <v>0</v>
      </c>
      <c r="CI21" s="153">
        <v>185873.15540799999</v>
      </c>
      <c r="CJ21" s="149"/>
      <c r="CK21" s="151">
        <v>412567.60970824515</v>
      </c>
    </row>
    <row r="22" spans="1:89" s="157" customFormat="1" ht="26.25" customHeight="1" x14ac:dyDescent="0.25">
      <c r="A22" s="278" t="s">
        <v>41</v>
      </c>
      <c r="B22" s="210" t="s">
        <v>183</v>
      </c>
      <c r="C22" s="146">
        <v>54320.725009127462</v>
      </c>
      <c r="D22" s="147">
        <v>14944.562762293914</v>
      </c>
      <c r="E22" s="148">
        <v>9398.7563835039418</v>
      </c>
      <c r="F22" s="148">
        <v>3219.2151252969466</v>
      </c>
      <c r="G22" s="148">
        <v>2326.5912534930239</v>
      </c>
      <c r="H22" s="147">
        <v>265.20215648563243</v>
      </c>
      <c r="I22" s="147">
        <v>8066.6009917852753</v>
      </c>
      <c r="J22" s="148">
        <v>1594.1278129744655</v>
      </c>
      <c r="K22" s="148">
        <v>245.5698315200641</v>
      </c>
      <c r="L22" s="148">
        <v>349.27625513887131</v>
      </c>
      <c r="M22" s="148">
        <v>129.76184507752464</v>
      </c>
      <c r="N22" s="148">
        <v>128.88647850271803</v>
      </c>
      <c r="O22" s="148">
        <v>71.127931543982186</v>
      </c>
      <c r="P22" s="148">
        <v>636.04101357788431</v>
      </c>
      <c r="Q22" s="148">
        <v>249.54078903290946</v>
      </c>
      <c r="R22" s="148">
        <v>660.73085076034181</v>
      </c>
      <c r="S22" s="148">
        <v>1861.8992103023454</v>
      </c>
      <c r="T22" s="148">
        <v>492.93493626900215</v>
      </c>
      <c r="U22" s="148">
        <v>312.20369524982459</v>
      </c>
      <c r="V22" s="148">
        <v>64.005314886075737</v>
      </c>
      <c r="W22" s="148">
        <v>100.96885190618539</v>
      </c>
      <c r="X22" s="148">
        <v>243.50951849243097</v>
      </c>
      <c r="Y22" s="148">
        <v>139.41929651035855</v>
      </c>
      <c r="Z22" s="148">
        <v>46.264641044939566</v>
      </c>
      <c r="AA22" s="148">
        <v>631.97249452589017</v>
      </c>
      <c r="AB22" s="148">
        <v>108.36022446946004</v>
      </c>
      <c r="AC22" s="147">
        <v>50.280524380861074</v>
      </c>
      <c r="AD22" s="147">
        <v>477.98053696414553</v>
      </c>
      <c r="AE22" s="148">
        <v>39.771260286620418</v>
      </c>
      <c r="AF22" s="148">
        <v>438.20927667752511</v>
      </c>
      <c r="AG22" s="147">
        <v>6128.777863278935</v>
      </c>
      <c r="AH22" s="147">
        <v>6373.52931593422</v>
      </c>
      <c r="AI22" s="148">
        <v>687.85846857255137</v>
      </c>
      <c r="AJ22" s="148">
        <v>2899.7726810577533</v>
      </c>
      <c r="AK22" s="148">
        <v>2785.8981663039158</v>
      </c>
      <c r="AL22" s="147">
        <v>2549.5848573807016</v>
      </c>
      <c r="AM22" s="148">
        <v>1814.3965965613008</v>
      </c>
      <c r="AN22" s="148">
        <v>3.801925874098643</v>
      </c>
      <c r="AO22" s="148">
        <v>1.0463462647259509</v>
      </c>
      <c r="AP22" s="148">
        <v>635.3098235846843</v>
      </c>
      <c r="AQ22" s="148">
        <v>95.030165095891647</v>
      </c>
      <c r="AR22" s="147">
        <v>1757.3986210355981</v>
      </c>
      <c r="AS22" s="147">
        <v>428.80611992725539</v>
      </c>
      <c r="AT22" s="148">
        <v>83.924015263285071</v>
      </c>
      <c r="AU22" s="148">
        <v>116.98315120117093</v>
      </c>
      <c r="AV22" s="148">
        <v>68.013826069948351</v>
      </c>
      <c r="AW22" s="148">
        <v>159.88512739285105</v>
      </c>
      <c r="AX22" s="147">
        <v>455.56816741670718</v>
      </c>
      <c r="AY22" s="148">
        <v>253.39424782975905</v>
      </c>
      <c r="AZ22" s="148">
        <v>91.52830721781153</v>
      </c>
      <c r="BA22" s="148">
        <v>110.64561236913656</v>
      </c>
      <c r="BB22" s="147">
        <v>165.25788125699654</v>
      </c>
      <c r="BC22" s="148">
        <v>0</v>
      </c>
      <c r="BD22" s="147">
        <v>1873.9641171804269</v>
      </c>
      <c r="BE22" s="148">
        <v>1375.9183902085133</v>
      </c>
      <c r="BF22" s="148">
        <v>161.01721610892875</v>
      </c>
      <c r="BG22" s="148">
        <v>203.20402224420002</v>
      </c>
      <c r="BH22" s="148">
        <v>57.811877594777691</v>
      </c>
      <c r="BI22" s="148">
        <v>76.012611024007199</v>
      </c>
      <c r="BJ22" s="147">
        <v>707.40319194722372</v>
      </c>
      <c r="BK22" s="148">
        <v>33.517658618500739</v>
      </c>
      <c r="BL22" s="148">
        <v>493.05172731381134</v>
      </c>
      <c r="BM22" s="148">
        <v>63.984425280604732</v>
      </c>
      <c r="BN22" s="148">
        <v>116.84938073430692</v>
      </c>
      <c r="BO22" s="147">
        <v>2821.9832772216469</v>
      </c>
      <c r="BP22" s="147">
        <v>3818.6940729762082</v>
      </c>
      <c r="BQ22" s="147">
        <v>1885.5467651006586</v>
      </c>
      <c r="BR22" s="148">
        <v>874.33744529602427</v>
      </c>
      <c r="BS22" s="148">
        <v>1011.2093198046343</v>
      </c>
      <c r="BT22" s="147">
        <v>682.93006426355669</v>
      </c>
      <c r="BU22" s="148">
        <v>357.62601877316331</v>
      </c>
      <c r="BV22" s="148">
        <v>325.30404549039338</v>
      </c>
      <c r="BW22" s="147">
        <v>753.90831850680593</v>
      </c>
      <c r="BX22" s="148">
        <v>151.96968845189667</v>
      </c>
      <c r="BY22" s="148">
        <v>160.66677933254519</v>
      </c>
      <c r="BZ22" s="148">
        <v>441.27185072236409</v>
      </c>
      <c r="CA22" s="147">
        <v>112.74540379067946</v>
      </c>
      <c r="CB22" s="147">
        <v>0</v>
      </c>
      <c r="CC22" s="158">
        <v>124550.11555286165</v>
      </c>
      <c r="CD22" s="148">
        <v>111870.37511557696</v>
      </c>
      <c r="CE22" s="148">
        <v>0</v>
      </c>
      <c r="CF22" s="148">
        <v>12679.74043728469</v>
      </c>
      <c r="CG22" s="153">
        <v>19650.07163595024</v>
      </c>
      <c r="CH22" s="153">
        <v>3.600000127335079E-6</v>
      </c>
      <c r="CI22" s="153">
        <v>255016</v>
      </c>
      <c r="CJ22" s="149"/>
      <c r="CK22" s="151">
        <v>453536.91220153938</v>
      </c>
    </row>
    <row r="23" spans="1:89" s="157" customFormat="1" ht="26.25" customHeight="1" x14ac:dyDescent="0.25">
      <c r="A23" s="278" t="s">
        <v>42</v>
      </c>
      <c r="B23" s="210" t="s">
        <v>184</v>
      </c>
      <c r="C23" s="146">
        <v>62396.087582972708</v>
      </c>
      <c r="D23" s="147">
        <v>2386.9310450850162</v>
      </c>
      <c r="E23" s="148">
        <v>2386.9310450850162</v>
      </c>
      <c r="F23" s="148">
        <v>0</v>
      </c>
      <c r="G23" s="148">
        <v>0</v>
      </c>
      <c r="H23" s="147">
        <v>1097.629553168349</v>
      </c>
      <c r="I23" s="147">
        <v>20596.264458358906</v>
      </c>
      <c r="J23" s="148">
        <v>1944.3388620631749</v>
      </c>
      <c r="K23" s="148">
        <v>174.71168803233047</v>
      </c>
      <c r="L23" s="148">
        <v>97.76483905351661</v>
      </c>
      <c r="M23" s="148">
        <v>1616.0140090432028</v>
      </c>
      <c r="N23" s="148">
        <v>118.64231039817912</v>
      </c>
      <c r="O23" s="148">
        <v>6999.7149332683803</v>
      </c>
      <c r="P23" s="148">
        <v>2064.4226231356183</v>
      </c>
      <c r="Q23" s="148">
        <v>224.71969770759384</v>
      </c>
      <c r="R23" s="148">
        <v>202.33951813705269</v>
      </c>
      <c r="S23" s="148">
        <v>6139.8600484635399</v>
      </c>
      <c r="T23" s="148">
        <v>677.0784868569948</v>
      </c>
      <c r="U23" s="148">
        <v>5.4088918114984041</v>
      </c>
      <c r="V23" s="148">
        <v>32.10122717421477</v>
      </c>
      <c r="W23" s="148">
        <v>68.085840177305286</v>
      </c>
      <c r="X23" s="148">
        <v>4.3496778925864978</v>
      </c>
      <c r="Y23" s="148">
        <v>3.6838083288877543</v>
      </c>
      <c r="Z23" s="148">
        <v>0.37341075238763743</v>
      </c>
      <c r="AA23" s="148">
        <v>196.45433358685071</v>
      </c>
      <c r="AB23" s="148">
        <v>26.200252475588417</v>
      </c>
      <c r="AC23" s="147">
        <v>0</v>
      </c>
      <c r="AD23" s="147">
        <v>135.66735750846703</v>
      </c>
      <c r="AE23" s="148">
        <v>16.969133371976671</v>
      </c>
      <c r="AF23" s="148">
        <v>118.69822413649037</v>
      </c>
      <c r="AG23" s="147">
        <v>1727.1156681390778</v>
      </c>
      <c r="AH23" s="147">
        <v>207.90332480913514</v>
      </c>
      <c r="AI23" s="148">
        <v>16.106705101636837</v>
      </c>
      <c r="AJ23" s="148">
        <v>131.61896623339442</v>
      </c>
      <c r="AK23" s="148">
        <v>60.177653474103877</v>
      </c>
      <c r="AL23" s="147">
        <v>35540.84998693419</v>
      </c>
      <c r="AM23" s="148">
        <v>0.24503055510030708</v>
      </c>
      <c r="AN23" s="148">
        <v>35527.700121691203</v>
      </c>
      <c r="AO23" s="148">
        <v>6.1211355332815506E-4</v>
      </c>
      <c r="AP23" s="148">
        <v>12.126198645016977</v>
      </c>
      <c r="AQ23" s="148">
        <v>0.77802392931000441</v>
      </c>
      <c r="AR23" s="147">
        <v>0.59534916044415531</v>
      </c>
      <c r="AS23" s="147">
        <v>41.860914955226391</v>
      </c>
      <c r="AT23" s="148">
        <v>0.62245860904423611</v>
      </c>
      <c r="AU23" s="148">
        <v>37.959445276725269</v>
      </c>
      <c r="AV23" s="148">
        <v>0.33129084810736692</v>
      </c>
      <c r="AW23" s="148">
        <v>2.9477202213495204</v>
      </c>
      <c r="AX23" s="147">
        <v>4.8000810084788448</v>
      </c>
      <c r="AY23" s="148">
        <v>2.467542042178867</v>
      </c>
      <c r="AZ23" s="148">
        <v>0.72943258901458707</v>
      </c>
      <c r="BA23" s="148">
        <v>1.6031063772853904</v>
      </c>
      <c r="BB23" s="147">
        <v>1.0851767294802752</v>
      </c>
      <c r="BC23" s="148">
        <v>0</v>
      </c>
      <c r="BD23" s="147">
        <v>22.663960881575193</v>
      </c>
      <c r="BE23" s="148">
        <v>17.191217570380275</v>
      </c>
      <c r="BF23" s="148">
        <v>2.5866757773899418</v>
      </c>
      <c r="BG23" s="148">
        <v>1.2633501809731909</v>
      </c>
      <c r="BH23" s="148">
        <v>0.71119942678513182</v>
      </c>
      <c r="BI23" s="148">
        <v>0.91151792604665172</v>
      </c>
      <c r="BJ23" s="147">
        <v>10.730587051130097</v>
      </c>
      <c r="BK23" s="148">
        <v>0.58196212501650924</v>
      </c>
      <c r="BL23" s="148">
        <v>8.7755001286837562</v>
      </c>
      <c r="BM23" s="148">
        <v>1.1300743779410416</v>
      </c>
      <c r="BN23" s="148">
        <v>0.243050419488789</v>
      </c>
      <c r="BO23" s="147">
        <v>26.527263605251218</v>
      </c>
      <c r="BP23" s="147">
        <v>1.298944662165157</v>
      </c>
      <c r="BQ23" s="147">
        <v>1.6159403591416752</v>
      </c>
      <c r="BR23" s="148">
        <v>0.78891090985288925</v>
      </c>
      <c r="BS23" s="148">
        <v>0.82702944928878586</v>
      </c>
      <c r="BT23" s="147">
        <v>159.05090086154109</v>
      </c>
      <c r="BU23" s="148">
        <v>73.114916776977381</v>
      </c>
      <c r="BV23" s="148">
        <v>85.935984084563728</v>
      </c>
      <c r="BW23" s="147">
        <v>342.84638891144334</v>
      </c>
      <c r="BX23" s="148">
        <v>49.03358586821529</v>
      </c>
      <c r="BY23" s="148">
        <v>4.4377880797902813</v>
      </c>
      <c r="BZ23" s="148">
        <v>289.37501496343776</v>
      </c>
      <c r="CA23" s="147">
        <v>90.650680783671461</v>
      </c>
      <c r="CB23" s="147">
        <v>0</v>
      </c>
      <c r="CC23" s="158">
        <v>0</v>
      </c>
      <c r="CD23" s="148">
        <v>0</v>
      </c>
      <c r="CE23" s="148">
        <v>0</v>
      </c>
      <c r="CF23" s="148">
        <v>0</v>
      </c>
      <c r="CG23" s="153">
        <v>3284.3769662235281</v>
      </c>
      <c r="CH23" s="153">
        <v>0</v>
      </c>
      <c r="CI23" s="153">
        <v>373236</v>
      </c>
      <c r="CJ23" s="149"/>
      <c r="CK23" s="151">
        <v>438916.46454919624</v>
      </c>
    </row>
    <row r="24" spans="1:89" s="157" customFormat="1" ht="26.25" customHeight="1" x14ac:dyDescent="0.25">
      <c r="A24" s="278" t="s">
        <v>43</v>
      </c>
      <c r="B24" s="210" t="s">
        <v>185</v>
      </c>
      <c r="C24" s="146">
        <v>76279.854281694687</v>
      </c>
      <c r="D24" s="147">
        <v>50.170966318937154</v>
      </c>
      <c r="E24" s="148">
        <v>49.544014063203811</v>
      </c>
      <c r="F24" s="148">
        <v>0.54434371861298481</v>
      </c>
      <c r="G24" s="148">
        <v>8.2608537120358622E-2</v>
      </c>
      <c r="H24" s="147">
        <v>21.168639716331668</v>
      </c>
      <c r="I24" s="147">
        <v>73696.158673484577</v>
      </c>
      <c r="J24" s="148">
        <v>201.84611905429773</v>
      </c>
      <c r="K24" s="148">
        <v>14.780041476809982</v>
      </c>
      <c r="L24" s="148">
        <v>51.290688533354107</v>
      </c>
      <c r="M24" s="148">
        <v>67.529536732341739</v>
      </c>
      <c r="N24" s="148">
        <v>51.730488958839459</v>
      </c>
      <c r="O24" s="148">
        <v>38070.886527889088</v>
      </c>
      <c r="P24" s="148">
        <v>34836.585844464753</v>
      </c>
      <c r="Q24" s="148">
        <v>4.6313497376228039</v>
      </c>
      <c r="R24" s="148">
        <v>105.76559462721433</v>
      </c>
      <c r="S24" s="148">
        <v>110.53547663000256</v>
      </c>
      <c r="T24" s="148">
        <v>11.867882428230256</v>
      </c>
      <c r="U24" s="148">
        <v>19.097766932671664</v>
      </c>
      <c r="V24" s="148">
        <v>4.7647272922416182</v>
      </c>
      <c r="W24" s="148">
        <v>9.1013510986543764</v>
      </c>
      <c r="X24" s="148">
        <v>14.488316288737664</v>
      </c>
      <c r="Y24" s="148">
        <v>7.7225885537056236</v>
      </c>
      <c r="Z24" s="148">
        <v>1.9619268858098002</v>
      </c>
      <c r="AA24" s="148">
        <v>103.93823505345439</v>
      </c>
      <c r="AB24" s="148">
        <v>7.634210846747953</v>
      </c>
      <c r="AC24" s="147">
        <v>0.75079830660782787</v>
      </c>
      <c r="AD24" s="147">
        <v>51.996603746059343</v>
      </c>
      <c r="AE24" s="148">
        <v>5.7191497760752599</v>
      </c>
      <c r="AF24" s="148">
        <v>46.27745396998408</v>
      </c>
      <c r="AG24" s="147">
        <v>937.8853890282993</v>
      </c>
      <c r="AH24" s="147">
        <v>321.0898041566719</v>
      </c>
      <c r="AI24" s="148">
        <v>60.788838219935322</v>
      </c>
      <c r="AJ24" s="148">
        <v>106.02916910865088</v>
      </c>
      <c r="AK24" s="148">
        <v>154.27179682808571</v>
      </c>
      <c r="AL24" s="147">
        <v>80.09825964243386</v>
      </c>
      <c r="AM24" s="148">
        <v>29.329448577957457</v>
      </c>
      <c r="AN24" s="148">
        <v>0.89611700778039904</v>
      </c>
      <c r="AO24" s="148">
        <v>3.8983997652531768</v>
      </c>
      <c r="AP24" s="148">
        <v>38.792636920160518</v>
      </c>
      <c r="AQ24" s="148">
        <v>7.1816573712822933</v>
      </c>
      <c r="AR24" s="147">
        <v>272.0784215348225</v>
      </c>
      <c r="AS24" s="147">
        <v>52.716713872687322</v>
      </c>
      <c r="AT24" s="148">
        <v>25.064576504665823</v>
      </c>
      <c r="AU24" s="148">
        <v>6.8762891481707866</v>
      </c>
      <c r="AV24" s="148">
        <v>6.2306703849506446</v>
      </c>
      <c r="AW24" s="148">
        <v>14.545177834900063</v>
      </c>
      <c r="AX24" s="147">
        <v>22.263698896000541</v>
      </c>
      <c r="AY24" s="148">
        <v>11.979090235693661</v>
      </c>
      <c r="AZ24" s="148">
        <v>4.03118933203337</v>
      </c>
      <c r="BA24" s="148">
        <v>6.2534193282735107</v>
      </c>
      <c r="BB24" s="147">
        <v>13.514445981735548</v>
      </c>
      <c r="BC24" s="148">
        <v>0</v>
      </c>
      <c r="BD24" s="147">
        <v>119.84506637738295</v>
      </c>
      <c r="BE24" s="148">
        <v>78.916206825780634</v>
      </c>
      <c r="BF24" s="148">
        <v>16.225780255320995</v>
      </c>
      <c r="BG24" s="148">
        <v>14.178366717338413</v>
      </c>
      <c r="BH24" s="148">
        <v>3.2863073652611079</v>
      </c>
      <c r="BI24" s="148">
        <v>7.2384052136818005</v>
      </c>
      <c r="BJ24" s="147">
        <v>53.992510786571671</v>
      </c>
      <c r="BK24" s="148">
        <v>3.5200471294406692</v>
      </c>
      <c r="BL24" s="148">
        <v>29.860493593214542</v>
      </c>
      <c r="BM24" s="148">
        <v>4.0390427221733685</v>
      </c>
      <c r="BN24" s="148">
        <v>16.572927341743089</v>
      </c>
      <c r="BO24" s="147">
        <v>152.50818537754554</v>
      </c>
      <c r="BP24" s="147">
        <v>144.60853504693986</v>
      </c>
      <c r="BQ24" s="147">
        <v>98.841760134762694</v>
      </c>
      <c r="BR24" s="148">
        <v>35.370729538973926</v>
      </c>
      <c r="BS24" s="148">
        <v>63.471030595788761</v>
      </c>
      <c r="BT24" s="147">
        <v>46.39504810035109</v>
      </c>
      <c r="BU24" s="148">
        <v>29.288645504700408</v>
      </c>
      <c r="BV24" s="148">
        <v>17.106402595650682</v>
      </c>
      <c r="BW24" s="147">
        <v>141.44357704062853</v>
      </c>
      <c r="BX24" s="148">
        <v>118.29619962528731</v>
      </c>
      <c r="BY24" s="148">
        <v>8.426637264465084</v>
      </c>
      <c r="BZ24" s="148">
        <v>14.720740150876136</v>
      </c>
      <c r="CA24" s="147">
        <v>2.3271841453432418</v>
      </c>
      <c r="CB24" s="147">
        <v>0</v>
      </c>
      <c r="CC24" s="158">
        <v>7457.6776743826958</v>
      </c>
      <c r="CD24" s="148">
        <v>2006.3898596097563</v>
      </c>
      <c r="CE24" s="148">
        <v>1683.8777455180361</v>
      </c>
      <c r="CF24" s="148">
        <v>3767.4100692549041</v>
      </c>
      <c r="CG24" s="153">
        <v>15008.487684428299</v>
      </c>
      <c r="CH24" s="153">
        <v>0</v>
      </c>
      <c r="CI24" s="153">
        <v>39213</v>
      </c>
      <c r="CJ24" s="149"/>
      <c r="CK24" s="151">
        <v>137959.01964050566</v>
      </c>
    </row>
    <row r="25" spans="1:89" s="157" customFormat="1" ht="26.25" customHeight="1" x14ac:dyDescent="0.25">
      <c r="A25" s="278" t="s">
        <v>44</v>
      </c>
      <c r="B25" s="210" t="s">
        <v>186</v>
      </c>
      <c r="C25" s="146">
        <v>35062.094276012118</v>
      </c>
      <c r="D25" s="147">
        <v>114.89425498486443</v>
      </c>
      <c r="E25" s="148">
        <v>0</v>
      </c>
      <c r="F25" s="148">
        <v>0</v>
      </c>
      <c r="G25" s="148">
        <v>114.89425498486443</v>
      </c>
      <c r="H25" s="147">
        <v>415.24496462625888</v>
      </c>
      <c r="I25" s="147">
        <v>29153.054443435911</v>
      </c>
      <c r="J25" s="148">
        <v>23.860075532658577</v>
      </c>
      <c r="K25" s="148">
        <v>0.14855754707788438</v>
      </c>
      <c r="L25" s="148">
        <v>11.49530134733191</v>
      </c>
      <c r="M25" s="148">
        <v>2.8372884271915879</v>
      </c>
      <c r="N25" s="148">
        <v>2.3899334363411859</v>
      </c>
      <c r="O25" s="148">
        <v>12845.61014093523</v>
      </c>
      <c r="P25" s="148">
        <v>1973.8156521865722</v>
      </c>
      <c r="Q25" s="148">
        <v>0</v>
      </c>
      <c r="R25" s="148">
        <v>12.523754497560873</v>
      </c>
      <c r="S25" s="148">
        <v>12132.350859279639</v>
      </c>
      <c r="T25" s="148">
        <v>487.18456810129999</v>
      </c>
      <c r="U25" s="148">
        <v>4.5464199896182178</v>
      </c>
      <c r="V25" s="148">
        <v>3.1840250349320871</v>
      </c>
      <c r="W25" s="148">
        <v>6.8415491887790285</v>
      </c>
      <c r="X25" s="148">
        <v>3.395353121425035</v>
      </c>
      <c r="Y25" s="148">
        <v>0.65214482801113438</v>
      </c>
      <c r="Z25" s="148">
        <v>1.1272749915725602</v>
      </c>
      <c r="AA25" s="148">
        <v>1640.3964253321478</v>
      </c>
      <c r="AB25" s="148">
        <v>0.69511965852014146</v>
      </c>
      <c r="AC25" s="147">
        <v>0.64396937428432277</v>
      </c>
      <c r="AD25" s="147">
        <v>0</v>
      </c>
      <c r="AE25" s="148">
        <v>0</v>
      </c>
      <c r="AF25" s="148">
        <v>0</v>
      </c>
      <c r="AG25" s="147">
        <v>4141.3250846050414</v>
      </c>
      <c r="AH25" s="147">
        <v>903.92191654007672</v>
      </c>
      <c r="AI25" s="148">
        <v>815.08100540676242</v>
      </c>
      <c r="AJ25" s="148">
        <v>88.840911133314322</v>
      </c>
      <c r="AK25" s="148">
        <v>0</v>
      </c>
      <c r="AL25" s="147">
        <v>0</v>
      </c>
      <c r="AM25" s="148">
        <v>0</v>
      </c>
      <c r="AN25" s="148">
        <v>0</v>
      </c>
      <c r="AO25" s="148">
        <v>0</v>
      </c>
      <c r="AP25" s="148">
        <v>0</v>
      </c>
      <c r="AQ25" s="148">
        <v>0</v>
      </c>
      <c r="AR25" s="147">
        <v>0</v>
      </c>
      <c r="AS25" s="147">
        <v>140.63264808700481</v>
      </c>
      <c r="AT25" s="148">
        <v>1.7288176863159617</v>
      </c>
      <c r="AU25" s="148">
        <v>0</v>
      </c>
      <c r="AV25" s="148">
        <v>0</v>
      </c>
      <c r="AW25" s="148">
        <v>138.90383040068886</v>
      </c>
      <c r="AX25" s="147">
        <v>0</v>
      </c>
      <c r="AY25" s="148">
        <v>0</v>
      </c>
      <c r="AZ25" s="148">
        <v>0</v>
      </c>
      <c r="BA25" s="148">
        <v>0</v>
      </c>
      <c r="BB25" s="147">
        <v>52.206590906295993</v>
      </c>
      <c r="BC25" s="148">
        <v>0</v>
      </c>
      <c r="BD25" s="147">
        <v>83.903209923936174</v>
      </c>
      <c r="BE25" s="148">
        <v>62.011200760807355</v>
      </c>
      <c r="BF25" s="148">
        <v>2.2120379186351009</v>
      </c>
      <c r="BG25" s="148">
        <v>19.679971244493718</v>
      </c>
      <c r="BH25" s="148">
        <v>0</v>
      </c>
      <c r="BI25" s="148">
        <v>0</v>
      </c>
      <c r="BJ25" s="147">
        <v>56.267193528448189</v>
      </c>
      <c r="BK25" s="148">
        <v>10.217920383996503</v>
      </c>
      <c r="BL25" s="148">
        <v>0</v>
      </c>
      <c r="BM25" s="148">
        <v>0</v>
      </c>
      <c r="BN25" s="148">
        <v>46.049273144451689</v>
      </c>
      <c r="BO25" s="147">
        <v>0</v>
      </c>
      <c r="BP25" s="147">
        <v>0</v>
      </c>
      <c r="BQ25" s="147">
        <v>0</v>
      </c>
      <c r="BR25" s="148">
        <v>0</v>
      </c>
      <c r="BS25" s="148">
        <v>0</v>
      </c>
      <c r="BT25" s="147">
        <v>0</v>
      </c>
      <c r="BU25" s="148">
        <v>0</v>
      </c>
      <c r="BV25" s="148">
        <v>0</v>
      </c>
      <c r="BW25" s="147">
        <v>0</v>
      </c>
      <c r="BX25" s="148">
        <v>0</v>
      </c>
      <c r="BY25" s="148">
        <v>0</v>
      </c>
      <c r="BZ25" s="148">
        <v>0</v>
      </c>
      <c r="CA25" s="147">
        <v>0</v>
      </c>
      <c r="CB25" s="147">
        <v>0</v>
      </c>
      <c r="CC25" s="158">
        <v>0.45</v>
      </c>
      <c r="CD25" s="148">
        <v>0</v>
      </c>
      <c r="CE25" s="148">
        <v>0.45</v>
      </c>
      <c r="CF25" s="148">
        <v>0</v>
      </c>
      <c r="CG25" s="153">
        <v>166937.47326598788</v>
      </c>
      <c r="CH25" s="153">
        <v>0</v>
      </c>
      <c r="CI25" s="153">
        <v>223794.78938999999</v>
      </c>
      <c r="CJ25" s="149"/>
      <c r="CK25" s="151">
        <v>425794.80693199998</v>
      </c>
    </row>
    <row r="26" spans="1:89" s="157" customFormat="1" ht="26.25" customHeight="1" x14ac:dyDescent="0.25">
      <c r="A26" s="278" t="s">
        <v>45</v>
      </c>
      <c r="B26" s="210" t="s">
        <v>187</v>
      </c>
      <c r="C26" s="146">
        <v>0</v>
      </c>
      <c r="D26" s="147">
        <v>0</v>
      </c>
      <c r="E26" s="148">
        <v>0</v>
      </c>
      <c r="F26" s="148">
        <v>0</v>
      </c>
      <c r="G26" s="148">
        <v>0</v>
      </c>
      <c r="H26" s="147">
        <v>0</v>
      </c>
      <c r="I26" s="147">
        <v>0</v>
      </c>
      <c r="J26" s="148">
        <v>0</v>
      </c>
      <c r="K26" s="148">
        <v>0</v>
      </c>
      <c r="L26" s="148">
        <v>0</v>
      </c>
      <c r="M26" s="148">
        <v>0</v>
      </c>
      <c r="N26" s="148">
        <v>0</v>
      </c>
      <c r="O26" s="148">
        <v>0</v>
      </c>
      <c r="P26" s="148">
        <v>0</v>
      </c>
      <c r="Q26" s="148">
        <v>0</v>
      </c>
      <c r="R26" s="148">
        <v>0</v>
      </c>
      <c r="S26" s="148">
        <v>0</v>
      </c>
      <c r="T26" s="148">
        <v>0</v>
      </c>
      <c r="U26" s="148">
        <v>0</v>
      </c>
      <c r="V26" s="148">
        <v>0</v>
      </c>
      <c r="W26" s="148">
        <v>0</v>
      </c>
      <c r="X26" s="148">
        <v>0</v>
      </c>
      <c r="Y26" s="148">
        <v>0</v>
      </c>
      <c r="Z26" s="148">
        <v>0</v>
      </c>
      <c r="AA26" s="148">
        <v>0</v>
      </c>
      <c r="AB26" s="148">
        <v>0</v>
      </c>
      <c r="AC26" s="147">
        <v>0</v>
      </c>
      <c r="AD26" s="147">
        <v>0</v>
      </c>
      <c r="AE26" s="148">
        <v>0</v>
      </c>
      <c r="AF26" s="148">
        <v>0</v>
      </c>
      <c r="AG26" s="147">
        <v>0</v>
      </c>
      <c r="AH26" s="147">
        <v>0</v>
      </c>
      <c r="AI26" s="148">
        <v>0</v>
      </c>
      <c r="AJ26" s="148">
        <v>0</v>
      </c>
      <c r="AK26" s="148">
        <v>0</v>
      </c>
      <c r="AL26" s="147">
        <v>0</v>
      </c>
      <c r="AM26" s="148">
        <v>0</v>
      </c>
      <c r="AN26" s="148">
        <v>0</v>
      </c>
      <c r="AO26" s="148">
        <v>0</v>
      </c>
      <c r="AP26" s="148">
        <v>0</v>
      </c>
      <c r="AQ26" s="148">
        <v>0</v>
      </c>
      <c r="AR26" s="147">
        <v>0</v>
      </c>
      <c r="AS26" s="147">
        <v>0</v>
      </c>
      <c r="AT26" s="148">
        <v>0</v>
      </c>
      <c r="AU26" s="148">
        <v>0</v>
      </c>
      <c r="AV26" s="148">
        <v>0</v>
      </c>
      <c r="AW26" s="148">
        <v>0</v>
      </c>
      <c r="AX26" s="147">
        <v>0</v>
      </c>
      <c r="AY26" s="148">
        <v>0</v>
      </c>
      <c r="AZ26" s="148">
        <v>0</v>
      </c>
      <c r="BA26" s="148">
        <v>0</v>
      </c>
      <c r="BB26" s="147">
        <v>0</v>
      </c>
      <c r="BC26" s="148">
        <v>0</v>
      </c>
      <c r="BD26" s="147">
        <v>0</v>
      </c>
      <c r="BE26" s="148">
        <v>0</v>
      </c>
      <c r="BF26" s="148">
        <v>0</v>
      </c>
      <c r="BG26" s="148">
        <v>0</v>
      </c>
      <c r="BH26" s="148">
        <v>0</v>
      </c>
      <c r="BI26" s="148">
        <v>0</v>
      </c>
      <c r="BJ26" s="147">
        <v>0</v>
      </c>
      <c r="BK26" s="148">
        <v>0</v>
      </c>
      <c r="BL26" s="148">
        <v>0</v>
      </c>
      <c r="BM26" s="148">
        <v>0</v>
      </c>
      <c r="BN26" s="148">
        <v>0</v>
      </c>
      <c r="BO26" s="147">
        <v>0</v>
      </c>
      <c r="BP26" s="147">
        <v>0</v>
      </c>
      <c r="BQ26" s="147">
        <v>0</v>
      </c>
      <c r="BR26" s="148">
        <v>0</v>
      </c>
      <c r="BS26" s="148">
        <v>0</v>
      </c>
      <c r="BT26" s="147">
        <v>0</v>
      </c>
      <c r="BU26" s="148">
        <v>0</v>
      </c>
      <c r="BV26" s="148">
        <v>0</v>
      </c>
      <c r="BW26" s="147">
        <v>0</v>
      </c>
      <c r="BX26" s="148">
        <v>0</v>
      </c>
      <c r="BY26" s="148">
        <v>0</v>
      </c>
      <c r="BZ26" s="148">
        <v>0</v>
      </c>
      <c r="CA26" s="147">
        <v>0</v>
      </c>
      <c r="CB26" s="147">
        <v>0</v>
      </c>
      <c r="CC26" s="158">
        <v>0</v>
      </c>
      <c r="CD26" s="148">
        <v>0</v>
      </c>
      <c r="CE26" s="148">
        <v>0</v>
      </c>
      <c r="CF26" s="148">
        <v>0</v>
      </c>
      <c r="CG26" s="153">
        <v>0</v>
      </c>
      <c r="CH26" s="153">
        <v>0</v>
      </c>
      <c r="CI26" s="153">
        <v>0</v>
      </c>
      <c r="CJ26" s="149"/>
      <c r="CK26" s="151">
        <v>0</v>
      </c>
    </row>
    <row r="27" spans="1:89" s="157" customFormat="1" ht="26.25" customHeight="1" x14ac:dyDescent="0.25">
      <c r="A27" s="278" t="s">
        <v>46</v>
      </c>
      <c r="B27" s="210" t="s">
        <v>188</v>
      </c>
      <c r="C27" s="146">
        <v>22102.92963470922</v>
      </c>
      <c r="D27" s="147">
        <v>690.89287730695105</v>
      </c>
      <c r="E27" s="148">
        <v>690.89287730695105</v>
      </c>
      <c r="F27" s="148">
        <v>0</v>
      </c>
      <c r="G27" s="148">
        <v>0</v>
      </c>
      <c r="H27" s="147">
        <v>844.31714824830215</v>
      </c>
      <c r="I27" s="147">
        <v>13701.856319865008</v>
      </c>
      <c r="J27" s="148">
        <v>1379.0938590401236</v>
      </c>
      <c r="K27" s="148">
        <v>0</v>
      </c>
      <c r="L27" s="148">
        <v>337.06572532169253</v>
      </c>
      <c r="M27" s="148">
        <v>5580.6798018718837</v>
      </c>
      <c r="N27" s="148">
        <v>1552.9608594073716</v>
      </c>
      <c r="O27" s="148">
        <v>0.42737273178552659</v>
      </c>
      <c r="P27" s="148">
        <v>24.372690171311596</v>
      </c>
      <c r="Q27" s="148">
        <v>0.2965438286884064</v>
      </c>
      <c r="R27" s="148">
        <v>495.94630070593814</v>
      </c>
      <c r="S27" s="148">
        <v>3820.8340203506991</v>
      </c>
      <c r="T27" s="148">
        <v>1.589</v>
      </c>
      <c r="U27" s="148">
        <v>15.303950388894814</v>
      </c>
      <c r="V27" s="148">
        <v>4.7608669018952208</v>
      </c>
      <c r="W27" s="148">
        <v>7.2953537731733782</v>
      </c>
      <c r="X27" s="148">
        <v>12.451596349887264</v>
      </c>
      <c r="Y27" s="148">
        <v>12.228667232441715</v>
      </c>
      <c r="Z27" s="148">
        <v>1.413896604627545</v>
      </c>
      <c r="AA27" s="148">
        <v>450.1810388355126</v>
      </c>
      <c r="AB27" s="148">
        <v>4.9547763490800643</v>
      </c>
      <c r="AC27" s="147">
        <v>0</v>
      </c>
      <c r="AD27" s="147">
        <v>1.4273937471183931</v>
      </c>
      <c r="AE27" s="148">
        <v>8.0015544251441945E-2</v>
      </c>
      <c r="AF27" s="148">
        <v>1.3473782028669512</v>
      </c>
      <c r="AG27" s="147">
        <v>5795.6203408630936</v>
      </c>
      <c r="AH27" s="147">
        <v>57.455775297892345</v>
      </c>
      <c r="AI27" s="148">
        <v>7.2720453545463597</v>
      </c>
      <c r="AJ27" s="148">
        <v>19.953692168528654</v>
      </c>
      <c r="AK27" s="148">
        <v>30.23003777481733</v>
      </c>
      <c r="AL27" s="147">
        <v>6.2475523564737935E-2</v>
      </c>
      <c r="AM27" s="148">
        <v>4.9562100811544565E-2</v>
      </c>
      <c r="AN27" s="148">
        <v>5.1432448830347429E-4</v>
      </c>
      <c r="AO27" s="148">
        <v>1.2381163494382816E-4</v>
      </c>
      <c r="AP27" s="148">
        <v>4.6357978358392482E-3</v>
      </c>
      <c r="AQ27" s="148">
        <v>7.6394887941068149E-3</v>
      </c>
      <c r="AR27" s="147">
        <v>16.250446313037276</v>
      </c>
      <c r="AS27" s="147">
        <v>956.77496947713792</v>
      </c>
      <c r="AT27" s="148">
        <v>956.36726061054367</v>
      </c>
      <c r="AU27" s="148">
        <v>0.20028119551563392</v>
      </c>
      <c r="AV27" s="148">
        <v>5.5328071473412874E-3</v>
      </c>
      <c r="AW27" s="148">
        <v>0.20189486393126058</v>
      </c>
      <c r="AX27" s="147">
        <v>0.37028306939135375</v>
      </c>
      <c r="AY27" s="148">
        <v>0.1688952637830306</v>
      </c>
      <c r="AZ27" s="148">
        <v>4.7994037256184008E-2</v>
      </c>
      <c r="BA27" s="148">
        <v>0.15339376835213914</v>
      </c>
      <c r="BB27" s="147">
        <v>0.62820525778658243</v>
      </c>
      <c r="BC27" s="148">
        <v>0</v>
      </c>
      <c r="BD27" s="147">
        <v>5.7068009209096449</v>
      </c>
      <c r="BE27" s="148">
        <v>3.9713358071872737</v>
      </c>
      <c r="BF27" s="148">
        <v>0.22838428421227092</v>
      </c>
      <c r="BG27" s="148">
        <v>1.2023428169994996</v>
      </c>
      <c r="BH27" s="148">
        <v>5.6132057667341549E-2</v>
      </c>
      <c r="BI27" s="148">
        <v>0.24860595484325854</v>
      </c>
      <c r="BJ27" s="147">
        <v>0.71664046799463876</v>
      </c>
      <c r="BK27" s="148">
        <v>4.2927192648464264E-2</v>
      </c>
      <c r="BL27" s="148">
        <v>0.60005153687646651</v>
      </c>
      <c r="BM27" s="148">
        <v>3.1459330740210995E-4</v>
      </c>
      <c r="BN27" s="148">
        <v>7.3347145162305921E-2</v>
      </c>
      <c r="BO27" s="147">
        <v>0.48628275451489045</v>
      </c>
      <c r="BP27" s="147">
        <v>17.886735428491939</v>
      </c>
      <c r="BQ27" s="147">
        <v>8.6654165168512396</v>
      </c>
      <c r="BR27" s="148">
        <v>7.9688892714891626</v>
      </c>
      <c r="BS27" s="148">
        <v>0.69652724536207733</v>
      </c>
      <c r="BT27" s="147">
        <v>1.2882452064955232</v>
      </c>
      <c r="BU27" s="148">
        <v>0.68159965908937792</v>
      </c>
      <c r="BV27" s="148">
        <v>0.6066455474061454</v>
      </c>
      <c r="BW27" s="147">
        <v>2.5232784446737431</v>
      </c>
      <c r="BX27" s="148">
        <v>0.11215017994465953</v>
      </c>
      <c r="BY27" s="148">
        <v>1.9075518888212502</v>
      </c>
      <c r="BZ27" s="148">
        <v>0.50357637590783344</v>
      </c>
      <c r="CA27" s="147">
        <v>0</v>
      </c>
      <c r="CB27" s="147">
        <v>0</v>
      </c>
      <c r="CC27" s="158">
        <v>18010.527997744291</v>
      </c>
      <c r="CD27" s="148">
        <v>6767.7163652614454</v>
      </c>
      <c r="CE27" s="148">
        <v>0</v>
      </c>
      <c r="CF27" s="148">
        <v>11242.811632482848</v>
      </c>
      <c r="CG27" s="153">
        <v>-2954.0734792532749</v>
      </c>
      <c r="CH27" s="153">
        <v>-6207.1736599771539</v>
      </c>
      <c r="CI27" s="153">
        <v>0</v>
      </c>
      <c r="CJ27" s="149"/>
      <c r="CK27" s="151">
        <v>30952.210493223087</v>
      </c>
    </row>
    <row r="28" spans="1:89" s="157" customFormat="1" ht="26.25" customHeight="1" x14ac:dyDescent="0.25">
      <c r="A28" s="278" t="s">
        <v>47</v>
      </c>
      <c r="B28" s="210" t="s">
        <v>189</v>
      </c>
      <c r="C28" s="146">
        <v>3602.3457843563947</v>
      </c>
      <c r="D28" s="147">
        <v>23.528815875272187</v>
      </c>
      <c r="E28" s="148">
        <v>11.767915049853062</v>
      </c>
      <c r="F28" s="148">
        <v>9.5218372789399215</v>
      </c>
      <c r="G28" s="148">
        <v>2.2390635464792021</v>
      </c>
      <c r="H28" s="147">
        <v>5.5740864487564901</v>
      </c>
      <c r="I28" s="147">
        <v>895.09785296889766</v>
      </c>
      <c r="J28" s="148">
        <v>56.763801449834347</v>
      </c>
      <c r="K28" s="148">
        <v>2.8647852125367317</v>
      </c>
      <c r="L28" s="148">
        <v>5.4189130372930681</v>
      </c>
      <c r="M28" s="148">
        <v>0.85497092720925782</v>
      </c>
      <c r="N28" s="148">
        <v>2.0002528605872385</v>
      </c>
      <c r="O28" s="148">
        <v>4.4840393899106274</v>
      </c>
      <c r="P28" s="148">
        <v>439.99925101141866</v>
      </c>
      <c r="Q28" s="148">
        <v>16.853045641586888</v>
      </c>
      <c r="R28" s="148">
        <v>2.9102634306213471</v>
      </c>
      <c r="S28" s="148">
        <v>27.019961555231916</v>
      </c>
      <c r="T28" s="148">
        <v>11.862364584423684</v>
      </c>
      <c r="U28" s="148">
        <v>87.719717137569504</v>
      </c>
      <c r="V28" s="148">
        <v>26.788742631723622</v>
      </c>
      <c r="W28" s="148">
        <v>40.402405664295728</v>
      </c>
      <c r="X28" s="148">
        <v>65.306812626119921</v>
      </c>
      <c r="Y28" s="148">
        <v>60.490558339306268</v>
      </c>
      <c r="Z28" s="148">
        <v>6.6954147805020785</v>
      </c>
      <c r="AA28" s="148">
        <v>4.0876661037236577</v>
      </c>
      <c r="AB28" s="148">
        <v>32.574886585003036</v>
      </c>
      <c r="AC28" s="147">
        <v>7.3098429424475437</v>
      </c>
      <c r="AD28" s="147">
        <v>114.29608919525219</v>
      </c>
      <c r="AE28" s="148">
        <v>1.7380478833669268</v>
      </c>
      <c r="AF28" s="148">
        <v>112.55804131188526</v>
      </c>
      <c r="AG28" s="147">
        <v>352.66168549495376</v>
      </c>
      <c r="AH28" s="147">
        <v>209.38672916481079</v>
      </c>
      <c r="AI28" s="148">
        <v>56.529483917227189</v>
      </c>
      <c r="AJ28" s="148">
        <v>128.11029233687964</v>
      </c>
      <c r="AK28" s="148">
        <v>24.746952910703957</v>
      </c>
      <c r="AL28" s="147">
        <v>1400.4106755386965</v>
      </c>
      <c r="AM28" s="148">
        <v>1047.7217901180152</v>
      </c>
      <c r="AN28" s="148">
        <v>10.007288498780673</v>
      </c>
      <c r="AO28" s="148">
        <v>0.12242716479972668</v>
      </c>
      <c r="AP28" s="148">
        <v>318.81020862350641</v>
      </c>
      <c r="AQ28" s="148">
        <v>23.748961133594406</v>
      </c>
      <c r="AR28" s="147">
        <v>10.430092764360838</v>
      </c>
      <c r="AS28" s="147">
        <v>26.349539882449136</v>
      </c>
      <c r="AT28" s="148">
        <v>5.9092066124651073</v>
      </c>
      <c r="AU28" s="148">
        <v>4.1329300070474311</v>
      </c>
      <c r="AV28" s="148">
        <v>5.3531930869427562</v>
      </c>
      <c r="AW28" s="148">
        <v>10.95421017599384</v>
      </c>
      <c r="AX28" s="147">
        <v>29.2453351507477</v>
      </c>
      <c r="AY28" s="148">
        <v>7.2710518772865562</v>
      </c>
      <c r="AZ28" s="148">
        <v>5.9962964732565434</v>
      </c>
      <c r="BA28" s="148">
        <v>15.977986800204601</v>
      </c>
      <c r="BB28" s="147">
        <v>25.478736385787446</v>
      </c>
      <c r="BC28" s="148">
        <v>0</v>
      </c>
      <c r="BD28" s="147">
        <v>88.838196367810582</v>
      </c>
      <c r="BE28" s="148">
        <v>44.96677171607341</v>
      </c>
      <c r="BF28" s="148">
        <v>29.704902520802602</v>
      </c>
      <c r="BG28" s="148">
        <v>5.5071127020657347</v>
      </c>
      <c r="BH28" s="148">
        <v>5.0914446754667608</v>
      </c>
      <c r="BI28" s="148">
        <v>3.5679647534020615</v>
      </c>
      <c r="BJ28" s="147">
        <v>159.4866488631028</v>
      </c>
      <c r="BK28" s="148">
        <v>85.727126581940823</v>
      </c>
      <c r="BL28" s="148">
        <v>5.3490567529746169</v>
      </c>
      <c r="BM28" s="148">
        <v>0.19172632617929705</v>
      </c>
      <c r="BN28" s="148">
        <v>68.218739202008067</v>
      </c>
      <c r="BO28" s="147">
        <v>115.5960088278876</v>
      </c>
      <c r="BP28" s="147">
        <v>23.245644849495946</v>
      </c>
      <c r="BQ28" s="147">
        <v>65.610409294551062</v>
      </c>
      <c r="BR28" s="148">
        <v>50.533056356486298</v>
      </c>
      <c r="BS28" s="148">
        <v>15.07735293806476</v>
      </c>
      <c r="BT28" s="147">
        <v>9.2965002626322324</v>
      </c>
      <c r="BU28" s="148">
        <v>3.3569071867247589</v>
      </c>
      <c r="BV28" s="148">
        <v>5.9395930759074735</v>
      </c>
      <c r="BW28" s="147">
        <v>40.502894078481518</v>
      </c>
      <c r="BX28" s="148">
        <v>6.2359598407513506</v>
      </c>
      <c r="BY28" s="148">
        <v>11.039662487007378</v>
      </c>
      <c r="BZ28" s="148">
        <v>23.227271750722785</v>
      </c>
      <c r="CA28" s="147">
        <v>0</v>
      </c>
      <c r="CB28" s="147">
        <v>0</v>
      </c>
      <c r="CC28" s="158">
        <v>1862.5062950503852</v>
      </c>
      <c r="CD28" s="148">
        <v>0</v>
      </c>
      <c r="CE28" s="148">
        <v>1851.8915543652395</v>
      </c>
      <c r="CF28" s="148">
        <v>10.614740685145748</v>
      </c>
      <c r="CG28" s="153">
        <v>41.710131335154074</v>
      </c>
      <c r="CH28" s="153">
        <v>460.01290895305374</v>
      </c>
      <c r="CI28" s="153">
        <v>1764.3</v>
      </c>
      <c r="CJ28" s="149"/>
      <c r="CK28" s="151">
        <v>7730.8751196949879</v>
      </c>
    </row>
    <row r="29" spans="1:89" s="157" customFormat="1" ht="26.25" customHeight="1" x14ac:dyDescent="0.25">
      <c r="A29" s="278" t="s">
        <v>48</v>
      </c>
      <c r="B29" s="210" t="s">
        <v>190</v>
      </c>
      <c r="C29" s="146">
        <v>1448.7518493344378</v>
      </c>
      <c r="D29" s="147">
        <v>440.47700000000003</v>
      </c>
      <c r="E29" s="148">
        <v>440.47700000000003</v>
      </c>
      <c r="F29" s="148">
        <v>0</v>
      </c>
      <c r="G29" s="148">
        <v>0</v>
      </c>
      <c r="H29" s="147">
        <v>0</v>
      </c>
      <c r="I29" s="147">
        <v>756.33339755252678</v>
      </c>
      <c r="J29" s="148">
        <v>487.0893337554154</v>
      </c>
      <c r="K29" s="148">
        <v>0</v>
      </c>
      <c r="L29" s="148">
        <v>5.0646322235336791</v>
      </c>
      <c r="M29" s="148">
        <v>31.480131648197432</v>
      </c>
      <c r="N29" s="148">
        <v>38.036789675025226</v>
      </c>
      <c r="O29" s="148">
        <v>1.0298154175546317E-2</v>
      </c>
      <c r="P29" s="148">
        <v>177.79230093431556</v>
      </c>
      <c r="Q29" s="148">
        <v>6.7563921002354546</v>
      </c>
      <c r="R29" s="148">
        <v>5.5177510072577167</v>
      </c>
      <c r="S29" s="148">
        <v>0</v>
      </c>
      <c r="T29" s="148">
        <v>0</v>
      </c>
      <c r="U29" s="148">
        <v>0</v>
      </c>
      <c r="V29" s="148">
        <v>0</v>
      </c>
      <c r="W29" s="148">
        <v>0</v>
      </c>
      <c r="X29" s="148">
        <v>0</v>
      </c>
      <c r="Y29" s="148">
        <v>0</v>
      </c>
      <c r="Z29" s="148">
        <v>0</v>
      </c>
      <c r="AA29" s="148">
        <v>4.5857680543707744</v>
      </c>
      <c r="AB29" s="148">
        <v>0</v>
      </c>
      <c r="AC29" s="147">
        <v>0</v>
      </c>
      <c r="AD29" s="147">
        <v>152.62061849869775</v>
      </c>
      <c r="AE29" s="148">
        <v>6.9429565576373409E-3</v>
      </c>
      <c r="AF29" s="148">
        <v>152.6136755421401</v>
      </c>
      <c r="AG29" s="147">
        <v>85.558094705856348</v>
      </c>
      <c r="AH29" s="147">
        <v>4.266124161676708</v>
      </c>
      <c r="AI29" s="148">
        <v>0.63099608275018337</v>
      </c>
      <c r="AJ29" s="148">
        <v>1.0120647607949316</v>
      </c>
      <c r="AK29" s="148">
        <v>2.6230633181315932</v>
      </c>
      <c r="AL29" s="147">
        <v>5.4210072565719861E-3</v>
      </c>
      <c r="AM29" s="148">
        <v>4.3005083082165675E-3</v>
      </c>
      <c r="AN29" s="148">
        <v>4.4627985877328198E-5</v>
      </c>
      <c r="AO29" s="148">
        <v>1.0743147606967151E-5</v>
      </c>
      <c r="AP29" s="148">
        <v>4.0224862912984676E-4</v>
      </c>
      <c r="AQ29" s="148">
        <v>6.6287918574127664E-4</v>
      </c>
      <c r="AR29" s="147">
        <v>1.4100528072281722</v>
      </c>
      <c r="AS29" s="147">
        <v>0.55265742138427587</v>
      </c>
      <c r="AT29" s="148">
        <v>9.3189307306001778E-2</v>
      </c>
      <c r="AU29" s="148">
        <v>1.7378418815812265E-2</v>
      </c>
      <c r="AV29" s="148">
        <v>4.8008221433904342E-4</v>
      </c>
      <c r="AW29" s="148">
        <v>0.4416096130481228</v>
      </c>
      <c r="AX29" s="147">
        <v>0.64391267788222528</v>
      </c>
      <c r="AY29" s="148">
        <v>0.32111133440112194</v>
      </c>
      <c r="AZ29" s="148">
        <v>8.8530933720509977E-2</v>
      </c>
      <c r="BA29" s="148">
        <v>0.23427040976059343</v>
      </c>
      <c r="BB29" s="147">
        <v>0.19379463173434663</v>
      </c>
      <c r="BC29" s="148">
        <v>0</v>
      </c>
      <c r="BD29" s="147">
        <v>3.4480547547587652</v>
      </c>
      <c r="BE29" s="148">
        <v>2.7152169727339643</v>
      </c>
      <c r="BF29" s="148">
        <v>0.38197286514088907</v>
      </c>
      <c r="BG29" s="148">
        <v>0.10432740318034393</v>
      </c>
      <c r="BH29" s="148">
        <v>9.9149111459217509E-2</v>
      </c>
      <c r="BI29" s="148">
        <v>0.1473884022443506</v>
      </c>
      <c r="BJ29" s="147">
        <v>1.3848937613337078</v>
      </c>
      <c r="BK29" s="148">
        <v>8.5832539251699522E-2</v>
      </c>
      <c r="BL29" s="148">
        <v>1.292669585870073</v>
      </c>
      <c r="BM29" s="148">
        <v>2.7297291883094818E-5</v>
      </c>
      <c r="BN29" s="148">
        <v>6.364338920052187E-3</v>
      </c>
      <c r="BO29" s="147">
        <v>4.2194801908933662E-2</v>
      </c>
      <c r="BP29" s="147">
        <v>1.4114539346782096</v>
      </c>
      <c r="BQ29" s="147">
        <v>9.745696439588597E-2</v>
      </c>
      <c r="BR29" s="148">
        <v>3.7019227566112908E-2</v>
      </c>
      <c r="BS29" s="148">
        <v>6.0437736829773069E-2</v>
      </c>
      <c r="BT29" s="147">
        <v>0.11178116187245435</v>
      </c>
      <c r="BU29" s="148">
        <v>5.9142468716916759E-2</v>
      </c>
      <c r="BV29" s="148">
        <v>5.2638693155537597E-2</v>
      </c>
      <c r="BW29" s="147">
        <v>0.19494049124672846</v>
      </c>
      <c r="BX29" s="148">
        <v>9.7312820224046623E-3</v>
      </c>
      <c r="BY29" s="148">
        <v>0.14151383810501114</v>
      </c>
      <c r="BZ29" s="148">
        <v>4.3695371119312654E-2</v>
      </c>
      <c r="CA29" s="147">
        <v>0</v>
      </c>
      <c r="CB29" s="147">
        <v>0</v>
      </c>
      <c r="CC29" s="158">
        <v>0</v>
      </c>
      <c r="CD29" s="148">
        <v>0</v>
      </c>
      <c r="CE29" s="148">
        <v>0</v>
      </c>
      <c r="CF29" s="148">
        <v>0</v>
      </c>
      <c r="CG29" s="153">
        <v>-1249.9211100482225</v>
      </c>
      <c r="CH29" s="153">
        <v>293.27148916310352</v>
      </c>
      <c r="CI29" s="153">
        <v>0</v>
      </c>
      <c r="CJ29" s="149"/>
      <c r="CK29" s="151">
        <v>492.10222844931877</v>
      </c>
    </row>
    <row r="30" spans="1:89" s="157" customFormat="1" ht="26.25" customHeight="1" x14ac:dyDescent="0.25">
      <c r="A30" s="278" t="s">
        <v>49</v>
      </c>
      <c r="B30" s="210" t="s">
        <v>191</v>
      </c>
      <c r="C30" s="146">
        <v>242122.90734753507</v>
      </c>
      <c r="D30" s="147">
        <v>5147.8787601124632</v>
      </c>
      <c r="E30" s="148">
        <v>4900.1158164864519</v>
      </c>
      <c r="F30" s="148">
        <v>196.11138169379359</v>
      </c>
      <c r="G30" s="148">
        <v>51.651561932217689</v>
      </c>
      <c r="H30" s="147">
        <v>1263.964852582063</v>
      </c>
      <c r="I30" s="147">
        <v>114653.85680652648</v>
      </c>
      <c r="J30" s="148">
        <v>17429.07963041851</v>
      </c>
      <c r="K30" s="148">
        <v>4031.8450652117845</v>
      </c>
      <c r="L30" s="148">
        <v>576.09654524774533</v>
      </c>
      <c r="M30" s="148">
        <v>5168.7767343947671</v>
      </c>
      <c r="N30" s="148">
        <v>4329.3154262501721</v>
      </c>
      <c r="O30" s="148">
        <v>1570.9900800119749</v>
      </c>
      <c r="P30" s="148">
        <v>40415.266799869496</v>
      </c>
      <c r="Q30" s="148">
        <v>2436.8645148836731</v>
      </c>
      <c r="R30" s="148">
        <v>1057.3291439460586</v>
      </c>
      <c r="S30" s="148">
        <v>8463.8498392604233</v>
      </c>
      <c r="T30" s="148">
        <v>18268.812411690495</v>
      </c>
      <c r="U30" s="148">
        <v>2591.9185688323937</v>
      </c>
      <c r="V30" s="148">
        <v>770.69578314651847</v>
      </c>
      <c r="W30" s="148">
        <v>1239.3534966931122</v>
      </c>
      <c r="X30" s="148">
        <v>2071.6570186401832</v>
      </c>
      <c r="Y30" s="148">
        <v>1936.0213552257294</v>
      </c>
      <c r="Z30" s="148">
        <v>352.42176968811168</v>
      </c>
      <c r="AA30" s="148">
        <v>1008.009307816421</v>
      </c>
      <c r="AB30" s="148">
        <v>935.55331529891509</v>
      </c>
      <c r="AC30" s="147">
        <v>24110.254037545157</v>
      </c>
      <c r="AD30" s="147">
        <v>5643.076502409368</v>
      </c>
      <c r="AE30" s="148">
        <v>1335.3226320413939</v>
      </c>
      <c r="AF30" s="148">
        <v>4307.7538703679738</v>
      </c>
      <c r="AG30" s="147">
        <v>9498.9280063921924</v>
      </c>
      <c r="AH30" s="147">
        <v>24380.29718996695</v>
      </c>
      <c r="AI30" s="148">
        <v>2139.224275884917</v>
      </c>
      <c r="AJ30" s="148">
        <v>9338.878647742742</v>
      </c>
      <c r="AK30" s="148">
        <v>12902.194266339291</v>
      </c>
      <c r="AL30" s="147">
        <v>12818.89555520537</v>
      </c>
      <c r="AM30" s="148">
        <v>6804.4482065869997</v>
      </c>
      <c r="AN30" s="148">
        <v>6.694148758460857</v>
      </c>
      <c r="AO30" s="148">
        <v>9.986186490730967</v>
      </c>
      <c r="AP30" s="148">
        <v>4488.5637046454776</v>
      </c>
      <c r="AQ30" s="148">
        <v>1509.2033087237023</v>
      </c>
      <c r="AR30" s="147">
        <v>5991.2728384201382</v>
      </c>
      <c r="AS30" s="147">
        <v>3077.4163977752337</v>
      </c>
      <c r="AT30" s="148">
        <v>633.00818208915825</v>
      </c>
      <c r="AU30" s="148">
        <v>526.68655840257986</v>
      </c>
      <c r="AV30" s="148">
        <v>976.81361859165361</v>
      </c>
      <c r="AW30" s="148">
        <v>940.90803869184163</v>
      </c>
      <c r="AX30" s="147">
        <v>2310.1877097676861</v>
      </c>
      <c r="AY30" s="148">
        <v>1280.6234745266956</v>
      </c>
      <c r="AZ30" s="148">
        <v>476.11361706902039</v>
      </c>
      <c r="BA30" s="148">
        <v>553.45061817197029</v>
      </c>
      <c r="BB30" s="147">
        <v>497.97186095049017</v>
      </c>
      <c r="BC30" s="148">
        <v>0</v>
      </c>
      <c r="BD30" s="147">
        <v>7632.7018057624673</v>
      </c>
      <c r="BE30" s="148">
        <v>5234.329834631315</v>
      </c>
      <c r="BF30" s="148">
        <v>707.22292316720541</v>
      </c>
      <c r="BG30" s="148">
        <v>1138.6035544880729</v>
      </c>
      <c r="BH30" s="148">
        <v>270.95117067873377</v>
      </c>
      <c r="BI30" s="148">
        <v>281.59432279714031</v>
      </c>
      <c r="BJ30" s="147">
        <v>3323.1974694566766</v>
      </c>
      <c r="BK30" s="148">
        <v>140.4933399261744</v>
      </c>
      <c r="BL30" s="148">
        <v>2059.1188569619285</v>
      </c>
      <c r="BM30" s="148">
        <v>427.41514342922949</v>
      </c>
      <c r="BN30" s="148">
        <v>696.17012913934423</v>
      </c>
      <c r="BO30" s="147">
        <v>9119.8908296671816</v>
      </c>
      <c r="BP30" s="147">
        <v>2840.9902174329959</v>
      </c>
      <c r="BQ30" s="147">
        <v>5789.5970000943471</v>
      </c>
      <c r="BR30" s="148">
        <v>4032.1332061202029</v>
      </c>
      <c r="BS30" s="148">
        <v>1757.4637939741444</v>
      </c>
      <c r="BT30" s="147">
        <v>2190.6949594842936</v>
      </c>
      <c r="BU30" s="148">
        <v>1165.3143691768207</v>
      </c>
      <c r="BV30" s="148">
        <v>1025.3805903074731</v>
      </c>
      <c r="BW30" s="147">
        <v>1530.1026097337467</v>
      </c>
      <c r="BX30" s="148">
        <v>401.05490578347656</v>
      </c>
      <c r="BY30" s="148">
        <v>416.7925297460115</v>
      </c>
      <c r="BZ30" s="148">
        <v>712.25517420425854</v>
      </c>
      <c r="CA30" s="147">
        <v>301.73193824970861</v>
      </c>
      <c r="CB30" s="147">
        <v>0</v>
      </c>
      <c r="CC30" s="158">
        <v>70295.668538303376</v>
      </c>
      <c r="CD30" s="148">
        <v>12285.199585183329</v>
      </c>
      <c r="CE30" s="148">
        <v>2.1023999999999999E-3</v>
      </c>
      <c r="CF30" s="148">
        <v>58010.466850720048</v>
      </c>
      <c r="CG30" s="153">
        <v>-2461.3964880136773</v>
      </c>
      <c r="CH30" s="153">
        <v>25.640736397901492</v>
      </c>
      <c r="CI30" s="153">
        <v>40755.599999999999</v>
      </c>
      <c r="CJ30" s="149"/>
      <c r="CK30" s="151">
        <v>350738.42013422266</v>
      </c>
    </row>
    <row r="31" spans="1:89" s="157" customFormat="1" ht="26.25" customHeight="1" x14ac:dyDescent="0.25">
      <c r="A31" s="278" t="s">
        <v>50</v>
      </c>
      <c r="B31" s="210" t="s">
        <v>192</v>
      </c>
      <c r="C31" s="146">
        <v>33784.910229405628</v>
      </c>
      <c r="D31" s="147">
        <v>166.26960782427204</v>
      </c>
      <c r="E31" s="148">
        <v>166.26960782427204</v>
      </c>
      <c r="F31" s="148">
        <v>0</v>
      </c>
      <c r="G31" s="148">
        <v>0</v>
      </c>
      <c r="H31" s="147">
        <v>0</v>
      </c>
      <c r="I31" s="147">
        <v>30813.334277690585</v>
      </c>
      <c r="J31" s="148">
        <v>2477.4157421020386</v>
      </c>
      <c r="K31" s="148">
        <v>33.544884829605998</v>
      </c>
      <c r="L31" s="148">
        <v>37.600239401607006</v>
      </c>
      <c r="M31" s="148">
        <v>2165.8192880900974</v>
      </c>
      <c r="N31" s="148">
        <v>1049.8573864051727</v>
      </c>
      <c r="O31" s="148">
        <v>6162.2238340548092</v>
      </c>
      <c r="P31" s="148">
        <v>17849.862108723479</v>
      </c>
      <c r="Q31" s="148">
        <v>555.69069788903528</v>
      </c>
      <c r="R31" s="148">
        <v>40.964229913340851</v>
      </c>
      <c r="S31" s="148">
        <v>0</v>
      </c>
      <c r="T31" s="148">
        <v>405.43077748203132</v>
      </c>
      <c r="U31" s="148">
        <v>0</v>
      </c>
      <c r="V31" s="148">
        <v>0</v>
      </c>
      <c r="W31" s="148">
        <v>0</v>
      </c>
      <c r="X31" s="148">
        <v>0</v>
      </c>
      <c r="Y31" s="148">
        <v>0.20260354840464223</v>
      </c>
      <c r="Z31" s="148">
        <v>0.41900074981194319</v>
      </c>
      <c r="AA31" s="148">
        <v>34.045113065342818</v>
      </c>
      <c r="AB31" s="148">
        <v>0.25837143581324068</v>
      </c>
      <c r="AC31" s="147">
        <v>801.90342104210538</v>
      </c>
      <c r="AD31" s="147">
        <v>15.334810991380296</v>
      </c>
      <c r="AE31" s="148">
        <v>1.5271118228858191</v>
      </c>
      <c r="AF31" s="148">
        <v>13.807699168494477</v>
      </c>
      <c r="AG31" s="147">
        <v>635.19021751218202</v>
      </c>
      <c r="AH31" s="147">
        <v>388.94218787923961</v>
      </c>
      <c r="AI31" s="148">
        <v>43.91901106464168</v>
      </c>
      <c r="AJ31" s="148">
        <v>168.1836985350198</v>
      </c>
      <c r="AK31" s="148">
        <v>176.83947827957815</v>
      </c>
      <c r="AL31" s="147">
        <v>43.451742930626715</v>
      </c>
      <c r="AM31" s="148">
        <v>0.19718524647233121</v>
      </c>
      <c r="AN31" s="148">
        <v>2.0462651770655604E-3</v>
      </c>
      <c r="AO31" s="148">
        <v>4.925906560210683E-4</v>
      </c>
      <c r="AP31" s="148">
        <v>40.731549314786335</v>
      </c>
      <c r="AQ31" s="148">
        <v>2.5204695135349606</v>
      </c>
      <c r="AR31" s="147">
        <v>123.99104857116356</v>
      </c>
      <c r="AS31" s="147">
        <v>16.586544476464937</v>
      </c>
      <c r="AT31" s="148">
        <v>2.111360513278381</v>
      </c>
      <c r="AU31" s="148">
        <v>3.4996526325696355</v>
      </c>
      <c r="AV31" s="148">
        <v>1.0443986702137447</v>
      </c>
      <c r="AW31" s="148">
        <v>9.9311326604031773</v>
      </c>
      <c r="AX31" s="147">
        <v>24.566496813428628</v>
      </c>
      <c r="AY31" s="148">
        <v>13.437123809145204</v>
      </c>
      <c r="AZ31" s="148">
        <v>4.6255680204093226</v>
      </c>
      <c r="BA31" s="148">
        <v>6.5038049838741028</v>
      </c>
      <c r="BB31" s="147">
        <v>6.4650210167807671</v>
      </c>
      <c r="BC31" s="148">
        <v>0</v>
      </c>
      <c r="BD31" s="147">
        <v>101.56937905023105</v>
      </c>
      <c r="BE31" s="148">
        <v>75.468091627716731</v>
      </c>
      <c r="BF31" s="148">
        <v>9.8646139300066622</v>
      </c>
      <c r="BG31" s="148">
        <v>8.8980155353100852</v>
      </c>
      <c r="BH31" s="148">
        <v>3.2586868838550722</v>
      </c>
      <c r="BI31" s="148">
        <v>4.0799710733425023</v>
      </c>
      <c r="BJ31" s="147">
        <v>42.672430773551064</v>
      </c>
      <c r="BK31" s="148">
        <v>2.1373321701339574</v>
      </c>
      <c r="BL31" s="148">
        <v>31.878656868583953</v>
      </c>
      <c r="BM31" s="148">
        <v>4.0415558557693041</v>
      </c>
      <c r="BN31" s="148">
        <v>4.6148858790638467</v>
      </c>
      <c r="BO31" s="147">
        <v>143.29598604147165</v>
      </c>
      <c r="BP31" s="147">
        <v>194.37018010782788</v>
      </c>
      <c r="BQ31" s="147">
        <v>198.65425208745467</v>
      </c>
      <c r="BR31" s="148">
        <v>118.05063485537225</v>
      </c>
      <c r="BS31" s="148">
        <v>80.603617232082428</v>
      </c>
      <c r="BT31" s="147">
        <v>21.075378948021886</v>
      </c>
      <c r="BU31" s="148">
        <v>10.897095199561342</v>
      </c>
      <c r="BV31" s="148">
        <v>10.178283748460542</v>
      </c>
      <c r="BW31" s="147">
        <v>40.775472888260126</v>
      </c>
      <c r="BX31" s="148">
        <v>6.7381387160207087</v>
      </c>
      <c r="BY31" s="148">
        <v>10.607070923241572</v>
      </c>
      <c r="BZ31" s="148">
        <v>23.43026324899785</v>
      </c>
      <c r="CA31" s="147">
        <v>6.4617727605742505</v>
      </c>
      <c r="CB31" s="147">
        <v>0</v>
      </c>
      <c r="CC31" s="158">
        <v>1929.1101315631624</v>
      </c>
      <c r="CD31" s="160">
        <v>1701.4731315631625</v>
      </c>
      <c r="CE31" s="160">
        <v>0</v>
      </c>
      <c r="CF31" s="160">
        <v>227.637</v>
      </c>
      <c r="CG31" s="161">
        <v>0</v>
      </c>
      <c r="CH31" s="161">
        <v>3.600000127335079E-6</v>
      </c>
      <c r="CI31" s="161">
        <v>0</v>
      </c>
      <c r="CJ31" s="149"/>
      <c r="CK31" s="151">
        <v>35714.020364568787</v>
      </c>
    </row>
    <row r="32" spans="1:89" s="157" customFormat="1" ht="26.25" customHeight="1" x14ac:dyDescent="0.25">
      <c r="A32" s="276" t="s">
        <v>51</v>
      </c>
      <c r="B32" s="206" t="s">
        <v>193</v>
      </c>
      <c r="C32" s="154">
        <v>10193.280510063245</v>
      </c>
      <c r="D32" s="154">
        <v>0</v>
      </c>
      <c r="E32" s="154">
        <v>0</v>
      </c>
      <c r="F32" s="154">
        <v>0</v>
      </c>
      <c r="G32" s="154">
        <v>0</v>
      </c>
      <c r="H32" s="154">
        <v>1053.3496384033892</v>
      </c>
      <c r="I32" s="154">
        <v>7777.9715678669636</v>
      </c>
      <c r="J32" s="154">
        <v>274.58230039999995</v>
      </c>
      <c r="K32" s="154">
        <v>0</v>
      </c>
      <c r="L32" s="154">
        <v>28.115805680814468</v>
      </c>
      <c r="M32" s="154">
        <v>78.329314761593722</v>
      </c>
      <c r="N32" s="154">
        <v>94.643685238406263</v>
      </c>
      <c r="O32" s="154">
        <v>1038.118976</v>
      </c>
      <c r="P32" s="154">
        <v>366.36169160598968</v>
      </c>
      <c r="Q32" s="154">
        <v>38.057281636010366</v>
      </c>
      <c r="R32" s="154">
        <v>59.154866858816419</v>
      </c>
      <c r="S32" s="154">
        <v>5674.3436263196118</v>
      </c>
      <c r="T32" s="154">
        <v>67.328999999999994</v>
      </c>
      <c r="U32" s="154">
        <v>0.35767270987544453</v>
      </c>
      <c r="V32" s="154">
        <v>0.11037465357794651</v>
      </c>
      <c r="W32" s="154">
        <v>0.16913351329398252</v>
      </c>
      <c r="X32" s="154">
        <v>0.29081786063736537</v>
      </c>
      <c r="Y32" s="154">
        <v>0.28145108078425113</v>
      </c>
      <c r="Z32" s="154">
        <v>2.8529405021377061E-2</v>
      </c>
      <c r="AA32" s="154">
        <v>57.584251545720804</v>
      </c>
      <c r="AB32" s="154">
        <v>0.1127885968096327</v>
      </c>
      <c r="AC32" s="154">
        <v>0</v>
      </c>
      <c r="AD32" s="154">
        <v>864.17536787824645</v>
      </c>
      <c r="AE32" s="154">
        <v>0</v>
      </c>
      <c r="AF32" s="154">
        <v>864.17536787824645</v>
      </c>
      <c r="AG32" s="154">
        <v>497.45507591464832</v>
      </c>
      <c r="AH32" s="154">
        <v>0</v>
      </c>
      <c r="AI32" s="154">
        <v>0</v>
      </c>
      <c r="AJ32" s="154">
        <v>0</v>
      </c>
      <c r="AK32" s="154">
        <v>0</v>
      </c>
      <c r="AL32" s="154">
        <v>0</v>
      </c>
      <c r="AM32" s="154">
        <v>0</v>
      </c>
      <c r="AN32" s="154">
        <v>0</v>
      </c>
      <c r="AO32" s="154">
        <v>0</v>
      </c>
      <c r="AP32" s="154">
        <v>0</v>
      </c>
      <c r="AQ32" s="154">
        <v>0</v>
      </c>
      <c r="AR32" s="154">
        <v>0</v>
      </c>
      <c r="AS32" s="154">
        <v>0</v>
      </c>
      <c r="AT32" s="154">
        <v>0</v>
      </c>
      <c r="AU32" s="154">
        <v>0</v>
      </c>
      <c r="AV32" s="154">
        <v>0</v>
      </c>
      <c r="AW32" s="154">
        <v>0</v>
      </c>
      <c r="AX32" s="154">
        <v>0</v>
      </c>
      <c r="AY32" s="154">
        <v>0</v>
      </c>
      <c r="AZ32" s="154">
        <v>0</v>
      </c>
      <c r="BA32" s="154">
        <v>0</v>
      </c>
      <c r="BB32" s="154">
        <v>0</v>
      </c>
      <c r="BC32" s="154">
        <v>0</v>
      </c>
      <c r="BD32" s="154">
        <v>0</v>
      </c>
      <c r="BE32" s="154">
        <v>0</v>
      </c>
      <c r="BF32" s="154">
        <v>0</v>
      </c>
      <c r="BG32" s="154">
        <v>0</v>
      </c>
      <c r="BH32" s="154">
        <v>0</v>
      </c>
      <c r="BI32" s="154">
        <v>0</v>
      </c>
      <c r="BJ32" s="154">
        <v>0</v>
      </c>
      <c r="BK32" s="154">
        <v>0</v>
      </c>
      <c r="BL32" s="154">
        <v>0</v>
      </c>
      <c r="BM32" s="154">
        <v>0</v>
      </c>
      <c r="BN32" s="154">
        <v>0</v>
      </c>
      <c r="BO32" s="154">
        <v>0</v>
      </c>
      <c r="BP32" s="154">
        <v>0</v>
      </c>
      <c r="BQ32" s="154">
        <v>0.32886000000000004</v>
      </c>
      <c r="BR32" s="154">
        <v>0.19383880383659016</v>
      </c>
      <c r="BS32" s="154">
        <v>0.13502119616340991</v>
      </c>
      <c r="BT32" s="154">
        <v>0</v>
      </c>
      <c r="BU32" s="154">
        <v>0</v>
      </c>
      <c r="BV32" s="154">
        <v>0</v>
      </c>
      <c r="BW32" s="154">
        <v>0</v>
      </c>
      <c r="BX32" s="154">
        <v>0</v>
      </c>
      <c r="BY32" s="154">
        <v>0</v>
      </c>
      <c r="BZ32" s="154">
        <v>0</v>
      </c>
      <c r="CA32" s="155">
        <v>0</v>
      </c>
      <c r="CB32" s="162">
        <v>0</v>
      </c>
      <c r="CC32" s="155">
        <v>0</v>
      </c>
      <c r="CD32" s="155">
        <v>0</v>
      </c>
      <c r="CE32" s="155">
        <v>0</v>
      </c>
      <c r="CF32" s="155">
        <v>0</v>
      </c>
      <c r="CG32" s="154">
        <v>247972.84170809947</v>
      </c>
      <c r="CH32" s="154">
        <v>0</v>
      </c>
      <c r="CI32" s="154">
        <v>0</v>
      </c>
      <c r="CJ32" s="154">
        <v>1622998.783695464</v>
      </c>
      <c r="CK32" s="154">
        <v>1881164.9059136268</v>
      </c>
    </row>
    <row r="33" spans="1:89" s="157" customFormat="1" ht="26.25" customHeight="1" x14ac:dyDescent="0.25">
      <c r="A33" s="279" t="s">
        <v>52</v>
      </c>
      <c r="B33" s="211" t="s">
        <v>194</v>
      </c>
      <c r="C33" s="146">
        <v>274.58230039999995</v>
      </c>
      <c r="D33" s="147">
        <v>0</v>
      </c>
      <c r="E33" s="148">
        <v>0</v>
      </c>
      <c r="F33" s="148">
        <v>0</v>
      </c>
      <c r="G33" s="148">
        <v>0</v>
      </c>
      <c r="H33" s="147">
        <v>0</v>
      </c>
      <c r="I33" s="147">
        <v>274.58230039999995</v>
      </c>
      <c r="J33" s="148">
        <v>274.58230039999995</v>
      </c>
      <c r="K33" s="148">
        <v>0</v>
      </c>
      <c r="L33" s="148">
        <v>0</v>
      </c>
      <c r="M33" s="148">
        <v>0</v>
      </c>
      <c r="N33" s="148">
        <v>0</v>
      </c>
      <c r="O33" s="148">
        <v>0</v>
      </c>
      <c r="P33" s="148">
        <v>0</v>
      </c>
      <c r="Q33" s="148">
        <v>0</v>
      </c>
      <c r="R33" s="148">
        <v>0</v>
      </c>
      <c r="S33" s="148">
        <v>0</v>
      </c>
      <c r="T33" s="148">
        <v>0</v>
      </c>
      <c r="U33" s="148">
        <v>0</v>
      </c>
      <c r="V33" s="148">
        <v>0</v>
      </c>
      <c r="W33" s="148">
        <v>0</v>
      </c>
      <c r="X33" s="148">
        <v>0</v>
      </c>
      <c r="Y33" s="148">
        <v>0</v>
      </c>
      <c r="Z33" s="148">
        <v>0</v>
      </c>
      <c r="AA33" s="148">
        <v>0</v>
      </c>
      <c r="AB33" s="148">
        <v>0</v>
      </c>
      <c r="AC33" s="147">
        <v>0</v>
      </c>
      <c r="AD33" s="147">
        <v>0</v>
      </c>
      <c r="AE33" s="148">
        <v>0</v>
      </c>
      <c r="AF33" s="148">
        <v>0</v>
      </c>
      <c r="AG33" s="147">
        <v>0</v>
      </c>
      <c r="AH33" s="147">
        <v>0</v>
      </c>
      <c r="AI33" s="148">
        <v>0</v>
      </c>
      <c r="AJ33" s="148">
        <v>0</v>
      </c>
      <c r="AK33" s="148">
        <v>0</v>
      </c>
      <c r="AL33" s="147">
        <v>0</v>
      </c>
      <c r="AM33" s="148">
        <v>0</v>
      </c>
      <c r="AN33" s="148">
        <v>0</v>
      </c>
      <c r="AO33" s="148">
        <v>0</v>
      </c>
      <c r="AP33" s="148">
        <v>0</v>
      </c>
      <c r="AQ33" s="148">
        <v>0</v>
      </c>
      <c r="AR33" s="147">
        <v>0</v>
      </c>
      <c r="AS33" s="147">
        <v>0</v>
      </c>
      <c r="AT33" s="148">
        <v>0</v>
      </c>
      <c r="AU33" s="148">
        <v>0</v>
      </c>
      <c r="AV33" s="148">
        <v>0</v>
      </c>
      <c r="AW33" s="148">
        <v>0</v>
      </c>
      <c r="AX33" s="147">
        <v>0</v>
      </c>
      <c r="AY33" s="148">
        <v>0</v>
      </c>
      <c r="AZ33" s="148">
        <v>0</v>
      </c>
      <c r="BA33" s="148">
        <v>0</v>
      </c>
      <c r="BB33" s="147">
        <v>0</v>
      </c>
      <c r="BC33" s="148">
        <v>0</v>
      </c>
      <c r="BD33" s="147">
        <v>0</v>
      </c>
      <c r="BE33" s="148">
        <v>0</v>
      </c>
      <c r="BF33" s="148">
        <v>0</v>
      </c>
      <c r="BG33" s="148">
        <v>0</v>
      </c>
      <c r="BH33" s="148">
        <v>0</v>
      </c>
      <c r="BI33" s="148">
        <v>0</v>
      </c>
      <c r="BJ33" s="147">
        <v>0</v>
      </c>
      <c r="BK33" s="148">
        <v>0</v>
      </c>
      <c r="BL33" s="148">
        <v>0</v>
      </c>
      <c r="BM33" s="148">
        <v>0</v>
      </c>
      <c r="BN33" s="148">
        <v>0</v>
      </c>
      <c r="BO33" s="147">
        <v>0</v>
      </c>
      <c r="BP33" s="147">
        <v>0</v>
      </c>
      <c r="BQ33" s="147">
        <v>0</v>
      </c>
      <c r="BR33" s="148">
        <v>0</v>
      </c>
      <c r="BS33" s="148">
        <v>0</v>
      </c>
      <c r="BT33" s="147">
        <v>0</v>
      </c>
      <c r="BU33" s="148">
        <v>0</v>
      </c>
      <c r="BV33" s="148">
        <v>0</v>
      </c>
      <c r="BW33" s="147">
        <v>0</v>
      </c>
      <c r="BX33" s="148">
        <v>0</v>
      </c>
      <c r="BY33" s="148">
        <v>0</v>
      </c>
      <c r="BZ33" s="148">
        <v>0</v>
      </c>
      <c r="CA33" s="147">
        <v>0</v>
      </c>
      <c r="CB33" s="163">
        <v>0</v>
      </c>
      <c r="CC33" s="158">
        <v>0</v>
      </c>
      <c r="CD33" s="159">
        <v>0</v>
      </c>
      <c r="CE33" s="159">
        <v>0</v>
      </c>
      <c r="CF33" s="159">
        <v>0</v>
      </c>
      <c r="CG33" s="151">
        <v>0</v>
      </c>
      <c r="CH33" s="151">
        <v>0</v>
      </c>
      <c r="CI33" s="151">
        <v>0</v>
      </c>
      <c r="CJ33" s="149"/>
      <c r="CK33" s="151">
        <v>274.58230039999995</v>
      </c>
    </row>
    <row r="34" spans="1:89" s="157" customFormat="1" ht="26.25" customHeight="1" x14ac:dyDescent="0.25">
      <c r="A34" s="280" t="s">
        <v>53</v>
      </c>
      <c r="B34" s="207" t="s">
        <v>195</v>
      </c>
      <c r="C34" s="146">
        <v>9918.6982096632455</v>
      </c>
      <c r="D34" s="147">
        <v>0</v>
      </c>
      <c r="E34" s="148">
        <v>0</v>
      </c>
      <c r="F34" s="148">
        <v>0</v>
      </c>
      <c r="G34" s="148">
        <v>0</v>
      </c>
      <c r="H34" s="147">
        <v>1053.3496384033892</v>
      </c>
      <c r="I34" s="147">
        <v>7503.3892674669632</v>
      </c>
      <c r="J34" s="148">
        <v>0</v>
      </c>
      <c r="K34" s="148">
        <v>0</v>
      </c>
      <c r="L34" s="148">
        <v>28.115805680814468</v>
      </c>
      <c r="M34" s="148">
        <v>78.329314761593722</v>
      </c>
      <c r="N34" s="148">
        <v>94.643685238406263</v>
      </c>
      <c r="O34" s="148">
        <v>1038.118976</v>
      </c>
      <c r="P34" s="148">
        <v>366.36169160598968</v>
      </c>
      <c r="Q34" s="148">
        <v>38.057281636010366</v>
      </c>
      <c r="R34" s="148">
        <v>59.154866858816419</v>
      </c>
      <c r="S34" s="148">
        <v>5674.3436263196118</v>
      </c>
      <c r="T34" s="148">
        <v>67.328999999999994</v>
      </c>
      <c r="U34" s="148">
        <v>0.35767270987544453</v>
      </c>
      <c r="V34" s="148">
        <v>0.11037465357794651</v>
      </c>
      <c r="W34" s="148">
        <v>0.16913351329398252</v>
      </c>
      <c r="X34" s="148">
        <v>0.29081786063736537</v>
      </c>
      <c r="Y34" s="148">
        <v>0.28145108078425113</v>
      </c>
      <c r="Z34" s="148">
        <v>2.8529405021377061E-2</v>
      </c>
      <c r="AA34" s="148">
        <v>57.584251545720804</v>
      </c>
      <c r="AB34" s="148">
        <v>0.1127885968096327</v>
      </c>
      <c r="AC34" s="147">
        <v>0</v>
      </c>
      <c r="AD34" s="147">
        <v>864.17536787824645</v>
      </c>
      <c r="AE34" s="148">
        <v>0</v>
      </c>
      <c r="AF34" s="148">
        <v>864.17536787824645</v>
      </c>
      <c r="AG34" s="147">
        <v>497.45507591464832</v>
      </c>
      <c r="AH34" s="147">
        <v>0</v>
      </c>
      <c r="AI34" s="148">
        <v>0</v>
      </c>
      <c r="AJ34" s="148">
        <v>0</v>
      </c>
      <c r="AK34" s="148">
        <v>0</v>
      </c>
      <c r="AL34" s="147">
        <v>0</v>
      </c>
      <c r="AM34" s="148">
        <v>0</v>
      </c>
      <c r="AN34" s="148">
        <v>0</v>
      </c>
      <c r="AO34" s="148">
        <v>0</v>
      </c>
      <c r="AP34" s="148">
        <v>0</v>
      </c>
      <c r="AQ34" s="148">
        <v>0</v>
      </c>
      <c r="AR34" s="147">
        <v>0</v>
      </c>
      <c r="AS34" s="147">
        <v>0</v>
      </c>
      <c r="AT34" s="148">
        <v>0</v>
      </c>
      <c r="AU34" s="148">
        <v>0</v>
      </c>
      <c r="AV34" s="148">
        <v>0</v>
      </c>
      <c r="AW34" s="148">
        <v>0</v>
      </c>
      <c r="AX34" s="147">
        <v>0</v>
      </c>
      <c r="AY34" s="148">
        <v>0</v>
      </c>
      <c r="AZ34" s="148">
        <v>0</v>
      </c>
      <c r="BA34" s="148">
        <v>0</v>
      </c>
      <c r="BB34" s="147">
        <v>0</v>
      </c>
      <c r="BC34" s="148">
        <v>0</v>
      </c>
      <c r="BD34" s="147">
        <v>0</v>
      </c>
      <c r="BE34" s="148">
        <v>0</v>
      </c>
      <c r="BF34" s="148">
        <v>0</v>
      </c>
      <c r="BG34" s="148">
        <v>0</v>
      </c>
      <c r="BH34" s="148">
        <v>0</v>
      </c>
      <c r="BI34" s="148">
        <v>0</v>
      </c>
      <c r="BJ34" s="147">
        <v>0</v>
      </c>
      <c r="BK34" s="148">
        <v>0</v>
      </c>
      <c r="BL34" s="148">
        <v>0</v>
      </c>
      <c r="BM34" s="148">
        <v>0</v>
      </c>
      <c r="BN34" s="148">
        <v>0</v>
      </c>
      <c r="BO34" s="147">
        <v>0</v>
      </c>
      <c r="BP34" s="147">
        <v>0</v>
      </c>
      <c r="BQ34" s="147">
        <v>0.32886000000000004</v>
      </c>
      <c r="BR34" s="148">
        <v>0.19383880383659016</v>
      </c>
      <c r="BS34" s="148">
        <v>0.13502119616340991</v>
      </c>
      <c r="BT34" s="147">
        <v>0</v>
      </c>
      <c r="BU34" s="148">
        <v>0</v>
      </c>
      <c r="BV34" s="148">
        <v>0</v>
      </c>
      <c r="BW34" s="147">
        <v>0</v>
      </c>
      <c r="BX34" s="148">
        <v>0</v>
      </c>
      <c r="BY34" s="148">
        <v>0</v>
      </c>
      <c r="BZ34" s="148">
        <v>0</v>
      </c>
      <c r="CA34" s="147">
        <v>0</v>
      </c>
      <c r="CB34" s="147">
        <v>0</v>
      </c>
      <c r="CC34" s="158">
        <v>0</v>
      </c>
      <c r="CD34" s="148">
        <v>0</v>
      </c>
      <c r="CE34" s="148">
        <v>0</v>
      </c>
      <c r="CF34" s="148">
        <v>0</v>
      </c>
      <c r="CG34" s="153">
        <v>0</v>
      </c>
      <c r="CH34" s="153">
        <v>0</v>
      </c>
      <c r="CI34" s="153">
        <v>0</v>
      </c>
      <c r="CJ34" s="149"/>
      <c r="CK34" s="151">
        <v>9918.6982096632455</v>
      </c>
    </row>
    <row r="35" spans="1:89" s="157" customFormat="1" ht="39.75" customHeight="1" x14ac:dyDescent="0.25">
      <c r="A35" s="280" t="s">
        <v>54</v>
      </c>
      <c r="B35" s="207" t="s">
        <v>196</v>
      </c>
      <c r="C35" s="164"/>
      <c r="D35" s="165"/>
      <c r="E35" s="166"/>
      <c r="F35" s="166"/>
      <c r="G35" s="166"/>
      <c r="H35" s="165"/>
      <c r="I35" s="165"/>
      <c r="J35" s="166"/>
      <c r="K35" s="166"/>
      <c r="L35" s="166"/>
      <c r="M35" s="166"/>
      <c r="N35" s="166"/>
      <c r="O35" s="166"/>
      <c r="P35" s="166"/>
      <c r="Q35" s="166"/>
      <c r="R35" s="166"/>
      <c r="S35" s="166"/>
      <c r="T35" s="166"/>
      <c r="U35" s="166"/>
      <c r="V35" s="166"/>
      <c r="W35" s="166"/>
      <c r="X35" s="166"/>
      <c r="Y35" s="166"/>
      <c r="Z35" s="166"/>
      <c r="AA35" s="166"/>
      <c r="AB35" s="166"/>
      <c r="AC35" s="165"/>
      <c r="AD35" s="165"/>
      <c r="AE35" s="166"/>
      <c r="AF35" s="166"/>
      <c r="AG35" s="165"/>
      <c r="AH35" s="165"/>
      <c r="AI35" s="166"/>
      <c r="AJ35" s="166"/>
      <c r="AK35" s="166"/>
      <c r="AL35" s="165"/>
      <c r="AM35" s="166"/>
      <c r="AN35" s="166"/>
      <c r="AO35" s="166"/>
      <c r="AP35" s="166"/>
      <c r="AQ35" s="166"/>
      <c r="AR35" s="165"/>
      <c r="AS35" s="165"/>
      <c r="AT35" s="166"/>
      <c r="AU35" s="166"/>
      <c r="AV35" s="166"/>
      <c r="AW35" s="166"/>
      <c r="AX35" s="165"/>
      <c r="AY35" s="166"/>
      <c r="AZ35" s="166"/>
      <c r="BA35" s="166"/>
      <c r="BB35" s="165"/>
      <c r="BC35" s="166"/>
      <c r="BD35" s="165"/>
      <c r="BE35" s="166"/>
      <c r="BF35" s="166"/>
      <c r="BG35" s="166"/>
      <c r="BH35" s="166"/>
      <c r="BI35" s="166"/>
      <c r="BJ35" s="165"/>
      <c r="BK35" s="166"/>
      <c r="BL35" s="166"/>
      <c r="BM35" s="166"/>
      <c r="BN35" s="166"/>
      <c r="BO35" s="165"/>
      <c r="BP35" s="165"/>
      <c r="BQ35" s="165"/>
      <c r="BR35" s="166"/>
      <c r="BS35" s="166"/>
      <c r="BT35" s="165"/>
      <c r="BU35" s="166"/>
      <c r="BV35" s="166"/>
      <c r="BW35" s="165"/>
      <c r="BX35" s="166"/>
      <c r="BY35" s="166"/>
      <c r="BZ35" s="166"/>
      <c r="CA35" s="165"/>
      <c r="CB35" s="165"/>
      <c r="CC35" s="165"/>
      <c r="CD35" s="166"/>
      <c r="CE35" s="166"/>
      <c r="CF35" s="166"/>
      <c r="CG35" s="149"/>
      <c r="CH35" s="153">
        <v>0</v>
      </c>
      <c r="CI35" s="149"/>
      <c r="CJ35" s="153">
        <v>1622998.783695464</v>
      </c>
      <c r="CK35" s="151">
        <v>1622998.783695464</v>
      </c>
    </row>
    <row r="36" spans="1:89" s="157" customFormat="1" ht="26.25" customHeight="1" x14ac:dyDescent="0.25">
      <c r="A36" s="281" t="s">
        <v>55</v>
      </c>
      <c r="B36" s="231" t="s">
        <v>197</v>
      </c>
      <c r="C36" s="167">
        <v>0</v>
      </c>
      <c r="D36" s="165"/>
      <c r="E36" s="166"/>
      <c r="F36" s="166"/>
      <c r="G36" s="166"/>
      <c r="H36" s="165"/>
      <c r="I36" s="165"/>
      <c r="J36" s="166"/>
      <c r="K36" s="166"/>
      <c r="L36" s="166"/>
      <c r="M36" s="166"/>
      <c r="N36" s="166"/>
      <c r="O36" s="166"/>
      <c r="P36" s="166"/>
      <c r="Q36" s="166"/>
      <c r="R36" s="166"/>
      <c r="S36" s="166"/>
      <c r="T36" s="166"/>
      <c r="U36" s="166"/>
      <c r="V36" s="166"/>
      <c r="W36" s="166"/>
      <c r="X36" s="166"/>
      <c r="Y36" s="166"/>
      <c r="Z36" s="166"/>
      <c r="AA36" s="166"/>
      <c r="AB36" s="166"/>
      <c r="AC36" s="168">
        <v>0</v>
      </c>
      <c r="AD36" s="165"/>
      <c r="AE36" s="166"/>
      <c r="AF36" s="166"/>
      <c r="AG36" s="165"/>
      <c r="AH36" s="165"/>
      <c r="AI36" s="166"/>
      <c r="AJ36" s="166"/>
      <c r="AK36" s="166"/>
      <c r="AL36" s="165"/>
      <c r="AM36" s="166"/>
      <c r="AN36" s="166"/>
      <c r="AO36" s="166"/>
      <c r="AP36" s="166"/>
      <c r="AQ36" s="166"/>
      <c r="AR36" s="165"/>
      <c r="AS36" s="165"/>
      <c r="AT36" s="166"/>
      <c r="AU36" s="166"/>
      <c r="AV36" s="166"/>
      <c r="AW36" s="166"/>
      <c r="AX36" s="165"/>
      <c r="AY36" s="166"/>
      <c r="AZ36" s="166"/>
      <c r="BA36" s="166"/>
      <c r="BB36" s="165"/>
      <c r="BC36" s="166"/>
      <c r="BD36" s="165"/>
      <c r="BE36" s="166"/>
      <c r="BF36" s="166"/>
      <c r="BG36" s="166"/>
      <c r="BH36" s="166"/>
      <c r="BI36" s="166"/>
      <c r="BJ36" s="165"/>
      <c r="BK36" s="166"/>
      <c r="BL36" s="166"/>
      <c r="BM36" s="166"/>
      <c r="BN36" s="166"/>
      <c r="BO36" s="165"/>
      <c r="BP36" s="165"/>
      <c r="BQ36" s="165"/>
      <c r="BR36" s="166"/>
      <c r="BS36" s="166"/>
      <c r="BT36" s="165"/>
      <c r="BU36" s="166"/>
      <c r="BV36" s="166"/>
      <c r="BW36" s="165"/>
      <c r="BX36" s="166"/>
      <c r="BY36" s="166"/>
      <c r="BZ36" s="166"/>
      <c r="CA36" s="165"/>
      <c r="CB36" s="165"/>
      <c r="CC36" s="165"/>
      <c r="CD36" s="166"/>
      <c r="CE36" s="166"/>
      <c r="CF36" s="166"/>
      <c r="CG36" s="169">
        <v>247972.84170809947</v>
      </c>
      <c r="CH36" s="170">
        <v>0</v>
      </c>
      <c r="CI36" s="149"/>
      <c r="CJ36" s="149"/>
      <c r="CK36" s="171">
        <v>247972.84170809947</v>
      </c>
    </row>
    <row r="37" spans="1:89" s="157" customFormat="1" ht="26.25" customHeight="1" thickBot="1" x14ac:dyDescent="0.3">
      <c r="A37" s="282" t="s">
        <v>0</v>
      </c>
      <c r="B37" s="213" t="s">
        <v>198</v>
      </c>
      <c r="C37" s="172">
        <v>0</v>
      </c>
      <c r="D37" s="173">
        <v>0</v>
      </c>
      <c r="E37" s="173">
        <v>0</v>
      </c>
      <c r="F37" s="173">
        <v>0</v>
      </c>
      <c r="G37" s="173">
        <v>0</v>
      </c>
      <c r="H37" s="173">
        <v>0</v>
      </c>
      <c r="I37" s="173">
        <v>0</v>
      </c>
      <c r="J37" s="173">
        <v>0</v>
      </c>
      <c r="K37" s="173">
        <v>0</v>
      </c>
      <c r="L37" s="173">
        <v>0</v>
      </c>
      <c r="M37" s="173">
        <v>0</v>
      </c>
      <c r="N37" s="173">
        <v>0</v>
      </c>
      <c r="O37" s="173">
        <v>0</v>
      </c>
      <c r="P37" s="173">
        <v>0</v>
      </c>
      <c r="Q37" s="173">
        <v>0</v>
      </c>
      <c r="R37" s="173">
        <v>0</v>
      </c>
      <c r="S37" s="173">
        <v>0</v>
      </c>
      <c r="T37" s="173">
        <v>0</v>
      </c>
      <c r="U37" s="173">
        <v>0</v>
      </c>
      <c r="V37" s="173">
        <v>0</v>
      </c>
      <c r="W37" s="173">
        <v>0</v>
      </c>
      <c r="X37" s="173">
        <v>0</v>
      </c>
      <c r="Y37" s="173">
        <v>0</v>
      </c>
      <c r="Z37" s="173">
        <v>0</v>
      </c>
      <c r="AA37" s="173">
        <v>0</v>
      </c>
      <c r="AB37" s="173">
        <v>0</v>
      </c>
      <c r="AC37" s="173">
        <v>0</v>
      </c>
      <c r="AD37" s="173">
        <v>0</v>
      </c>
      <c r="AE37" s="173">
        <v>0</v>
      </c>
      <c r="AF37" s="173">
        <v>0</v>
      </c>
      <c r="AG37" s="173">
        <v>0</v>
      </c>
      <c r="AH37" s="173">
        <v>0</v>
      </c>
      <c r="AI37" s="173">
        <v>0</v>
      </c>
      <c r="AJ37" s="173">
        <v>0</v>
      </c>
      <c r="AK37" s="173">
        <v>0</v>
      </c>
      <c r="AL37" s="173">
        <v>0</v>
      </c>
      <c r="AM37" s="173">
        <v>0</v>
      </c>
      <c r="AN37" s="173">
        <v>0</v>
      </c>
      <c r="AO37" s="173">
        <v>0</v>
      </c>
      <c r="AP37" s="173">
        <v>0</v>
      </c>
      <c r="AQ37" s="173">
        <v>0</v>
      </c>
      <c r="AR37" s="173">
        <v>0</v>
      </c>
      <c r="AS37" s="173">
        <v>0</v>
      </c>
      <c r="AT37" s="173">
        <v>0</v>
      </c>
      <c r="AU37" s="173">
        <v>0</v>
      </c>
      <c r="AV37" s="173">
        <v>0</v>
      </c>
      <c r="AW37" s="173">
        <v>0</v>
      </c>
      <c r="AX37" s="173">
        <v>0</v>
      </c>
      <c r="AY37" s="173">
        <v>0</v>
      </c>
      <c r="AZ37" s="173">
        <v>0</v>
      </c>
      <c r="BA37" s="173">
        <v>0</v>
      </c>
      <c r="BB37" s="173">
        <v>0</v>
      </c>
      <c r="BC37" s="173">
        <v>0</v>
      </c>
      <c r="BD37" s="173">
        <v>0</v>
      </c>
      <c r="BE37" s="173">
        <v>0</v>
      </c>
      <c r="BF37" s="173">
        <v>0</v>
      </c>
      <c r="BG37" s="173">
        <v>0</v>
      </c>
      <c r="BH37" s="173">
        <v>0</v>
      </c>
      <c r="BI37" s="173">
        <v>0</v>
      </c>
      <c r="BJ37" s="173">
        <v>0</v>
      </c>
      <c r="BK37" s="173">
        <v>0</v>
      </c>
      <c r="BL37" s="173">
        <v>0</v>
      </c>
      <c r="BM37" s="173">
        <v>0</v>
      </c>
      <c r="BN37" s="173">
        <v>0</v>
      </c>
      <c r="BO37" s="173">
        <v>0</v>
      </c>
      <c r="BP37" s="173">
        <v>0</v>
      </c>
      <c r="BQ37" s="173">
        <v>0</v>
      </c>
      <c r="BR37" s="173">
        <v>0</v>
      </c>
      <c r="BS37" s="173">
        <v>0</v>
      </c>
      <c r="BT37" s="173">
        <v>0</v>
      </c>
      <c r="BU37" s="173">
        <v>0</v>
      </c>
      <c r="BV37" s="173">
        <v>0</v>
      </c>
      <c r="BW37" s="173">
        <v>0</v>
      </c>
      <c r="BX37" s="173">
        <v>0</v>
      </c>
      <c r="BY37" s="173">
        <v>0</v>
      </c>
      <c r="BZ37" s="173">
        <v>0</v>
      </c>
      <c r="CA37" s="173">
        <v>0</v>
      </c>
      <c r="CB37" s="173">
        <v>0</v>
      </c>
      <c r="CC37" s="174">
        <v>0</v>
      </c>
      <c r="CD37" s="175">
        <v>0</v>
      </c>
      <c r="CE37" s="175">
        <v>0</v>
      </c>
      <c r="CF37" s="175">
        <v>0</v>
      </c>
      <c r="CG37" s="176">
        <v>0</v>
      </c>
      <c r="CH37" s="176">
        <v>0</v>
      </c>
      <c r="CI37" s="173">
        <v>0</v>
      </c>
      <c r="CJ37" s="172">
        <v>0</v>
      </c>
      <c r="CK37" s="174">
        <v>0</v>
      </c>
    </row>
    <row r="38" spans="1:89" s="157" customFormat="1" ht="26.25" customHeight="1" thickTop="1" x14ac:dyDescent="0.25">
      <c r="A38" s="286" t="s">
        <v>56</v>
      </c>
      <c r="B38" s="224" t="s">
        <v>199</v>
      </c>
      <c r="C38" s="177">
        <v>1374616.0354537752</v>
      </c>
      <c r="D38" s="177">
        <v>31737.613974106614</v>
      </c>
      <c r="E38" s="177">
        <v>25356.640738834947</v>
      </c>
      <c r="F38" s="177">
        <v>3821.3303781762561</v>
      </c>
      <c r="G38" s="177">
        <v>2559.642857095409</v>
      </c>
      <c r="H38" s="177">
        <v>9852.5553314179197</v>
      </c>
      <c r="I38" s="177">
        <v>807019.88505251857</v>
      </c>
      <c r="J38" s="177">
        <v>55181.132159127432</v>
      </c>
      <c r="K38" s="177">
        <v>9048.0224705329529</v>
      </c>
      <c r="L38" s="177">
        <v>2148.521598980285</v>
      </c>
      <c r="M38" s="177">
        <v>17123.379088735212</v>
      </c>
      <c r="N38" s="177">
        <v>9925.621269371215</v>
      </c>
      <c r="O38" s="177">
        <v>84992.739414753436</v>
      </c>
      <c r="P38" s="177">
        <v>408613.76238158927</v>
      </c>
      <c r="Q38" s="177">
        <v>7112.863645455569</v>
      </c>
      <c r="R38" s="177">
        <v>3435.3190659717925</v>
      </c>
      <c r="S38" s="177">
        <v>67979.376388866222</v>
      </c>
      <c r="T38" s="177">
        <v>113331.89376667586</v>
      </c>
      <c r="U38" s="177">
        <v>6464.180961780954</v>
      </c>
      <c r="V38" s="177">
        <v>1747.6116911515821</v>
      </c>
      <c r="W38" s="177">
        <v>2756.4081023124245</v>
      </c>
      <c r="X38" s="177">
        <v>4754.1377195774494</v>
      </c>
      <c r="Y38" s="177">
        <v>4005.5022249855583</v>
      </c>
      <c r="Z38" s="177">
        <v>850.59953052142055</v>
      </c>
      <c r="AA38" s="177">
        <v>4973.9606312433043</v>
      </c>
      <c r="AB38" s="177">
        <v>2574.8529408867275</v>
      </c>
      <c r="AC38" s="177">
        <v>26344.601765955329</v>
      </c>
      <c r="AD38" s="177">
        <v>11499.37390543849</v>
      </c>
      <c r="AE38" s="177">
        <v>1613.4689563395739</v>
      </c>
      <c r="AF38" s="177">
        <v>9885.9049490989146</v>
      </c>
      <c r="AG38" s="177">
        <v>57761.659928391418</v>
      </c>
      <c r="AH38" s="177">
        <v>65753.829119186907</v>
      </c>
      <c r="AI38" s="177">
        <v>9160.4086393926809</v>
      </c>
      <c r="AJ38" s="177">
        <v>31302.56616588683</v>
      </c>
      <c r="AK38" s="177">
        <v>25290.854313907399</v>
      </c>
      <c r="AL38" s="177">
        <v>207184.79727412827</v>
      </c>
      <c r="AM38" s="177">
        <v>78760.320278491461</v>
      </c>
      <c r="AN38" s="177">
        <v>45129.698148019488</v>
      </c>
      <c r="AO38" s="177">
        <v>51381.038218338595</v>
      </c>
      <c r="AP38" s="177">
        <v>28530.348513538938</v>
      </c>
      <c r="AQ38" s="177">
        <v>3383.3921157397431</v>
      </c>
      <c r="AR38" s="177">
        <v>15177.032248472087</v>
      </c>
      <c r="AS38" s="177">
        <v>8554.2578506413956</v>
      </c>
      <c r="AT38" s="177">
        <v>2780.4587185110577</v>
      </c>
      <c r="AU38" s="177">
        <v>1392.2991611460614</v>
      </c>
      <c r="AV38" s="177">
        <v>1590.2306750148691</v>
      </c>
      <c r="AW38" s="177">
        <v>2791.2692959694077</v>
      </c>
      <c r="AX38" s="177">
        <v>6694.3788378010222</v>
      </c>
      <c r="AY38" s="177">
        <v>3094.2815944298341</v>
      </c>
      <c r="AZ38" s="177">
        <v>1331.7538752139026</v>
      </c>
      <c r="BA38" s="177">
        <v>2268.3433681572865</v>
      </c>
      <c r="BB38" s="177">
        <v>2967.5604808426397</v>
      </c>
      <c r="BC38" s="177">
        <v>0</v>
      </c>
      <c r="BD38" s="177">
        <v>23490.995149739334</v>
      </c>
      <c r="BE38" s="177">
        <v>15779.859008537374</v>
      </c>
      <c r="BF38" s="177">
        <v>3559.9563766943897</v>
      </c>
      <c r="BG38" s="177">
        <v>2311.8742572339697</v>
      </c>
      <c r="BH38" s="177">
        <v>907.98097156905044</v>
      </c>
      <c r="BI38" s="177">
        <v>931.32453570455039</v>
      </c>
      <c r="BJ38" s="177">
        <v>17564.380918900191</v>
      </c>
      <c r="BK38" s="177">
        <v>5806.4985487950507</v>
      </c>
      <c r="BL38" s="177">
        <v>5296.4633182332855</v>
      </c>
      <c r="BM38" s="177">
        <v>814.4634319279171</v>
      </c>
      <c r="BN38" s="177">
        <v>5646.9556199439412</v>
      </c>
      <c r="BO38" s="177">
        <v>31995.533949880562</v>
      </c>
      <c r="BP38" s="177">
        <v>14869.17469933483</v>
      </c>
      <c r="BQ38" s="177">
        <v>20386.337176208988</v>
      </c>
      <c r="BR38" s="177">
        <v>13401.005500050567</v>
      </c>
      <c r="BS38" s="177">
        <v>6985.3316761584192</v>
      </c>
      <c r="BT38" s="177">
        <v>6330.3168725990954</v>
      </c>
      <c r="BU38" s="177">
        <v>3242.6167261302594</v>
      </c>
      <c r="BV38" s="177">
        <v>3087.7001464688342</v>
      </c>
      <c r="BW38" s="177">
        <v>8443.8075835973759</v>
      </c>
      <c r="BX38" s="177">
        <v>1892.4745254527256</v>
      </c>
      <c r="BY38" s="177">
        <v>1751.727742089505</v>
      </c>
      <c r="BZ38" s="177">
        <v>4799.6053160551446</v>
      </c>
      <c r="CA38" s="177">
        <v>987.94333461417705</v>
      </c>
      <c r="CB38" s="177">
        <v>0</v>
      </c>
      <c r="CC38" s="177">
        <v>496355.58994978841</v>
      </c>
      <c r="CD38" s="177">
        <v>254228.29195028989</v>
      </c>
      <c r="CE38" s="177">
        <v>123204.83462179247</v>
      </c>
      <c r="CF38" s="177">
        <v>118922.46337770605</v>
      </c>
      <c r="CG38" s="177">
        <v>180518.78787828941</v>
      </c>
      <c r="CH38" s="177">
        <v>-5406.0638494630948</v>
      </c>
      <c r="CI38" s="177">
        <v>1555258.4217980001</v>
      </c>
      <c r="CJ38" s="177">
        <v>1622998.783695464</v>
      </c>
      <c r="CK38" s="177">
        <v>5224341.5549258543</v>
      </c>
    </row>
    <row r="39" spans="1:89" s="185" customFormat="1" ht="18" customHeight="1" x14ac:dyDescent="0.25">
      <c r="A39" s="285"/>
      <c r="B39" s="181"/>
      <c r="C39" s="182"/>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c r="CD39" s="183"/>
      <c r="CE39" s="183"/>
      <c r="CF39" s="183"/>
      <c r="CG39" s="183"/>
      <c r="CH39" s="183"/>
      <c r="CI39" s="183"/>
      <c r="CJ39" s="183"/>
      <c r="CK39" s="183"/>
    </row>
    <row r="40" spans="1:89" s="185" customFormat="1" ht="18" customHeight="1" x14ac:dyDescent="0.25">
      <c r="A40" s="273"/>
      <c r="B40" s="184"/>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row>
    <row r="41" spans="1:89" s="185" customFormat="1" ht="18" customHeight="1" x14ac:dyDescent="0.25">
      <c r="A41" s="273"/>
      <c r="B41" s="184"/>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row>
    <row r="42" spans="1:89" s="186" customFormat="1" ht="18" customHeight="1" x14ac:dyDescent="0.25">
      <c r="A42" s="273"/>
      <c r="B42" s="184"/>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row>
    <row r="43" spans="1:89" s="186" customFormat="1" ht="18" customHeight="1" x14ac:dyDescent="0.25">
      <c r="A43" s="285"/>
      <c r="B43" s="181"/>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row>
    <row r="44" spans="1:89" s="186" customFormat="1" ht="18" customHeight="1" x14ac:dyDescent="0.25">
      <c r="A44" s="285"/>
      <c r="B44" s="181"/>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row>
    <row r="45" spans="1:89" s="186" customFormat="1" ht="18" customHeight="1" x14ac:dyDescent="0.25">
      <c r="A45" s="285"/>
      <c r="B45" s="181"/>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row>
    <row r="46" spans="1:89" s="186" customFormat="1" ht="18" customHeight="1" x14ac:dyDescent="0.25">
      <c r="A46" s="285"/>
      <c r="B46" s="181"/>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row>
    <row r="47" spans="1:89" s="186" customFormat="1" ht="18" customHeight="1" x14ac:dyDescent="0.25">
      <c r="A47" s="285"/>
      <c r="B47" s="181"/>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row>
    <row r="48" spans="1:89" s="186" customFormat="1" x14ac:dyDescent="0.25">
      <c r="A48" s="285"/>
      <c r="B48" s="181"/>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row>
    <row r="49" spans="1:89" s="186" customFormat="1" x14ac:dyDescent="0.25">
      <c r="A49" s="285"/>
      <c r="B49" s="181"/>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row>
    <row r="50" spans="1:89" x14ac:dyDescent="0.2">
      <c r="A50" s="285"/>
      <c r="B50" s="181"/>
      <c r="C50" s="187"/>
      <c r="D50" s="187"/>
      <c r="E50" s="187"/>
      <c r="F50" s="187"/>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row>
    <row r="51" spans="1:89" x14ac:dyDescent="0.2">
      <c r="A51" s="285"/>
      <c r="B51" s="181"/>
      <c r="C51" s="187"/>
      <c r="D51" s="187"/>
      <c r="E51" s="187"/>
      <c r="F51" s="187"/>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row>
    <row r="52" spans="1:89" x14ac:dyDescent="0.2">
      <c r="A52" s="285"/>
      <c r="B52" s="181"/>
      <c r="C52" s="187"/>
      <c r="D52" s="187"/>
      <c r="E52" s="187"/>
      <c r="F52" s="187"/>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row>
  </sheetData>
  <dataConsolidate/>
  <dataValidations count="2">
    <dataValidation type="custom" allowBlank="1" showInputMessage="1" showErrorMessage="1" errorTitle="Wrong data input" error="Data entry is limited to numeric values._x000d__x000a_: symbol can be used for not available data." sqref="CK3:CK38 CH3:CH38 CG36:CG38 CI37:CJ37 C37:CF37 CG11:CG34" xr:uid="{46FCD907-3C78-493B-AC54-F589437A66E5}">
      <formula1>OR(ISNUMBER(C3),C3=":")</formula1>
    </dataValidation>
    <dataValidation type="custom" allowBlank="1" showInputMessage="1" showErrorMessage="1" errorTitle="Wrong data input" error="Data entry is limited to positive values or zero._x000d__x000a_: symbol can be used for not available data." sqref="CI38:CJ38 C38:CF38 AC36 C36 CJ35 CI11:CI34 CC11:CF34 C3:CB34 CJ32" xr:uid="{7000C062-BC58-448A-9851-BD93A6F2BC12}">
      <formula1>OR(AND(ISNUMBER(C3),C3&gt;=0),C3=":")</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_C">
    <tabColor theme="0"/>
    <outlinePr summaryBelow="0" summaryRight="0"/>
  </sheetPr>
  <dimension ref="A1:CL53"/>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74" customWidth="1"/>
    <col min="2" max="2" width="50.7109375" style="23" customWidth="1"/>
    <col min="3" max="47" width="14.85546875" style="46" customWidth="1"/>
    <col min="48" max="48" width="16.7109375" style="46" customWidth="1"/>
    <col min="49" max="78" width="14.85546875" style="46" customWidth="1"/>
    <col min="79" max="79" width="16.28515625" style="46" customWidth="1"/>
    <col min="80" max="84" width="14.85546875" style="46" customWidth="1"/>
    <col min="85" max="87" width="15.42578125" style="46" customWidth="1"/>
    <col min="88" max="89" width="14.85546875" style="46" customWidth="1"/>
    <col min="90" max="90" width="16.140625" style="48" customWidth="1"/>
    <col min="91" max="16384" width="11.42578125" style="3"/>
  </cols>
  <sheetData>
    <row r="1" spans="1:90" s="1" customFormat="1" ht="195" customHeight="1" x14ac:dyDescent="0.25">
      <c r="A1" s="275"/>
      <c r="B1" s="223" t="s">
        <v>346</v>
      </c>
      <c r="C1" s="218" t="s">
        <v>200</v>
      </c>
      <c r="D1" s="221" t="s">
        <v>274</v>
      </c>
      <c r="E1" s="216" t="s">
        <v>201</v>
      </c>
      <c r="F1" s="216" t="s">
        <v>202</v>
      </c>
      <c r="G1" s="216" t="s">
        <v>203</v>
      </c>
      <c r="H1" s="215" t="s">
        <v>204</v>
      </c>
      <c r="I1" s="215" t="s">
        <v>205</v>
      </c>
      <c r="J1" s="216" t="s">
        <v>206</v>
      </c>
      <c r="K1" s="216" t="s">
        <v>207</v>
      </c>
      <c r="L1" s="216" t="s">
        <v>208</v>
      </c>
      <c r="M1" s="216" t="s">
        <v>209</v>
      </c>
      <c r="N1" s="216" t="s">
        <v>210</v>
      </c>
      <c r="O1" s="216" t="s">
        <v>211</v>
      </c>
      <c r="P1" s="216" t="s">
        <v>212</v>
      </c>
      <c r="Q1" s="216" t="s">
        <v>213</v>
      </c>
      <c r="R1" s="216" t="s">
        <v>214</v>
      </c>
      <c r="S1" s="216" t="s">
        <v>215</v>
      </c>
      <c r="T1" s="216" t="s">
        <v>216</v>
      </c>
      <c r="U1" s="216" t="s">
        <v>217</v>
      </c>
      <c r="V1" s="216" t="s">
        <v>218</v>
      </c>
      <c r="W1" s="216" t="s">
        <v>219</v>
      </c>
      <c r="X1" s="216" t="s">
        <v>220</v>
      </c>
      <c r="Y1" s="216" t="s">
        <v>221</v>
      </c>
      <c r="Z1" s="216" t="s">
        <v>222</v>
      </c>
      <c r="AA1" s="216" t="s">
        <v>223</v>
      </c>
      <c r="AB1" s="216" t="s">
        <v>224</v>
      </c>
      <c r="AC1" s="215" t="s">
        <v>225</v>
      </c>
      <c r="AD1" s="221" t="s">
        <v>275</v>
      </c>
      <c r="AE1" s="216" t="s">
        <v>226</v>
      </c>
      <c r="AF1" s="216" t="s">
        <v>227</v>
      </c>
      <c r="AG1" s="215" t="s">
        <v>228</v>
      </c>
      <c r="AH1" s="221" t="s">
        <v>276</v>
      </c>
      <c r="AI1" s="216" t="s">
        <v>229</v>
      </c>
      <c r="AJ1" s="216" t="s">
        <v>230</v>
      </c>
      <c r="AK1" s="216" t="s">
        <v>231</v>
      </c>
      <c r="AL1" s="221" t="s">
        <v>277</v>
      </c>
      <c r="AM1" s="216" t="s">
        <v>232</v>
      </c>
      <c r="AN1" s="216" t="s">
        <v>233</v>
      </c>
      <c r="AO1" s="222" t="s">
        <v>234</v>
      </c>
      <c r="AP1" s="216" t="s">
        <v>235</v>
      </c>
      <c r="AQ1" s="216" t="s">
        <v>236</v>
      </c>
      <c r="AR1" s="215" t="s">
        <v>237</v>
      </c>
      <c r="AS1" s="221" t="s">
        <v>278</v>
      </c>
      <c r="AT1" s="216" t="s">
        <v>238</v>
      </c>
      <c r="AU1" s="216" t="s">
        <v>239</v>
      </c>
      <c r="AV1" s="216" t="s">
        <v>240</v>
      </c>
      <c r="AW1" s="216" t="s">
        <v>241</v>
      </c>
      <c r="AX1" s="221" t="s">
        <v>279</v>
      </c>
      <c r="AY1" s="216" t="s">
        <v>242</v>
      </c>
      <c r="AZ1" s="216" t="s">
        <v>243</v>
      </c>
      <c r="BA1" s="216" t="s">
        <v>244</v>
      </c>
      <c r="BB1" s="215" t="s">
        <v>245</v>
      </c>
      <c r="BC1" s="222" t="s">
        <v>318</v>
      </c>
      <c r="BD1" s="221" t="s">
        <v>280</v>
      </c>
      <c r="BE1" s="216" t="s">
        <v>246</v>
      </c>
      <c r="BF1" s="216" t="s">
        <v>247</v>
      </c>
      <c r="BG1" s="216" t="s">
        <v>248</v>
      </c>
      <c r="BH1" s="216" t="s">
        <v>249</v>
      </c>
      <c r="BI1" s="216" t="s">
        <v>250</v>
      </c>
      <c r="BJ1" s="221" t="s">
        <v>281</v>
      </c>
      <c r="BK1" s="216" t="s">
        <v>251</v>
      </c>
      <c r="BL1" s="216" t="s">
        <v>252</v>
      </c>
      <c r="BM1" s="216" t="s">
        <v>253</v>
      </c>
      <c r="BN1" s="216" t="s">
        <v>254</v>
      </c>
      <c r="BO1" s="215" t="s">
        <v>255</v>
      </c>
      <c r="BP1" s="215" t="s">
        <v>256</v>
      </c>
      <c r="BQ1" s="221" t="s">
        <v>282</v>
      </c>
      <c r="BR1" s="216" t="s">
        <v>257</v>
      </c>
      <c r="BS1" s="216" t="s">
        <v>258</v>
      </c>
      <c r="BT1" s="221" t="s">
        <v>283</v>
      </c>
      <c r="BU1" s="216" t="s">
        <v>259</v>
      </c>
      <c r="BV1" s="216" t="s">
        <v>260</v>
      </c>
      <c r="BW1" s="221" t="s">
        <v>284</v>
      </c>
      <c r="BX1" s="216" t="s">
        <v>261</v>
      </c>
      <c r="BY1" s="216" t="s">
        <v>262</v>
      </c>
      <c r="BZ1" s="216" t="s">
        <v>263</v>
      </c>
      <c r="CA1" s="215" t="s">
        <v>264</v>
      </c>
      <c r="CB1" s="215" t="s">
        <v>265</v>
      </c>
      <c r="CC1" s="221" t="s">
        <v>289</v>
      </c>
      <c r="CD1" s="222" t="s">
        <v>290</v>
      </c>
      <c r="CE1" s="222" t="s">
        <v>291</v>
      </c>
      <c r="CF1" s="262" t="s">
        <v>292</v>
      </c>
      <c r="CG1" s="116" t="s">
        <v>293</v>
      </c>
      <c r="CH1" s="263" t="s">
        <v>294</v>
      </c>
      <c r="CI1" s="116" t="s">
        <v>295</v>
      </c>
      <c r="CJ1" s="116" t="s">
        <v>285</v>
      </c>
      <c r="CK1" s="217" t="s">
        <v>199</v>
      </c>
      <c r="CL1" s="4"/>
    </row>
    <row r="2" spans="1:90" s="1" customFormat="1" ht="26.25" customHeight="1" x14ac:dyDescent="0.25">
      <c r="A2" s="267"/>
      <c r="B2" s="233"/>
      <c r="C2" s="315" t="s">
        <v>57</v>
      </c>
      <c r="D2" s="318" t="s">
        <v>58</v>
      </c>
      <c r="E2" s="319" t="s">
        <v>59</v>
      </c>
      <c r="F2" s="319" t="s">
        <v>60</v>
      </c>
      <c r="G2" s="319" t="s">
        <v>61</v>
      </c>
      <c r="H2" s="318" t="s">
        <v>62</v>
      </c>
      <c r="I2" s="318" t="s">
        <v>63</v>
      </c>
      <c r="J2" s="319" t="s">
        <v>64</v>
      </c>
      <c r="K2" s="319" t="s">
        <v>65</v>
      </c>
      <c r="L2" s="319" t="s">
        <v>66</v>
      </c>
      <c r="M2" s="319" t="s">
        <v>67</v>
      </c>
      <c r="N2" s="319" t="s">
        <v>68</v>
      </c>
      <c r="O2" s="319" t="s">
        <v>69</v>
      </c>
      <c r="P2" s="319" t="s">
        <v>70</v>
      </c>
      <c r="Q2" s="319" t="s">
        <v>71</v>
      </c>
      <c r="R2" s="319" t="s">
        <v>72</v>
      </c>
      <c r="S2" s="319" t="s">
        <v>73</v>
      </c>
      <c r="T2" s="319" t="s">
        <v>74</v>
      </c>
      <c r="U2" s="319" t="s">
        <v>75</v>
      </c>
      <c r="V2" s="319" t="s">
        <v>76</v>
      </c>
      <c r="W2" s="319" t="s">
        <v>77</v>
      </c>
      <c r="X2" s="319" t="s">
        <v>78</v>
      </c>
      <c r="Y2" s="319" t="s">
        <v>79</v>
      </c>
      <c r="Z2" s="319" t="s">
        <v>80</v>
      </c>
      <c r="AA2" s="319" t="s">
        <v>81</v>
      </c>
      <c r="AB2" s="319" t="s">
        <v>82</v>
      </c>
      <c r="AC2" s="318" t="s">
        <v>83</v>
      </c>
      <c r="AD2" s="318" t="s">
        <v>84</v>
      </c>
      <c r="AE2" s="319" t="s">
        <v>85</v>
      </c>
      <c r="AF2" s="319" t="s">
        <v>86</v>
      </c>
      <c r="AG2" s="318" t="s">
        <v>87</v>
      </c>
      <c r="AH2" s="318" t="s">
        <v>88</v>
      </c>
      <c r="AI2" s="319" t="s">
        <v>89</v>
      </c>
      <c r="AJ2" s="319" t="s">
        <v>90</v>
      </c>
      <c r="AK2" s="319" t="s">
        <v>91</v>
      </c>
      <c r="AL2" s="318" t="s">
        <v>92</v>
      </c>
      <c r="AM2" s="319" t="s">
        <v>93</v>
      </c>
      <c r="AN2" s="319" t="s">
        <v>94</v>
      </c>
      <c r="AO2" s="319" t="s">
        <v>95</v>
      </c>
      <c r="AP2" s="319" t="s">
        <v>96</v>
      </c>
      <c r="AQ2" s="319" t="s">
        <v>97</v>
      </c>
      <c r="AR2" s="318" t="s">
        <v>98</v>
      </c>
      <c r="AS2" s="318" t="s">
        <v>99</v>
      </c>
      <c r="AT2" s="319" t="s">
        <v>100</v>
      </c>
      <c r="AU2" s="319" t="s">
        <v>101</v>
      </c>
      <c r="AV2" s="319" t="s">
        <v>102</v>
      </c>
      <c r="AW2" s="319" t="s">
        <v>103</v>
      </c>
      <c r="AX2" s="318" t="s">
        <v>104</v>
      </c>
      <c r="AY2" s="319" t="s">
        <v>105</v>
      </c>
      <c r="AZ2" s="319" t="s">
        <v>106</v>
      </c>
      <c r="BA2" s="319" t="s">
        <v>107</v>
      </c>
      <c r="BB2" s="318" t="s">
        <v>108</v>
      </c>
      <c r="BC2" s="319" t="s">
        <v>109</v>
      </c>
      <c r="BD2" s="318" t="s">
        <v>110</v>
      </c>
      <c r="BE2" s="319" t="s">
        <v>111</v>
      </c>
      <c r="BF2" s="319" t="s">
        <v>112</v>
      </c>
      <c r="BG2" s="319" t="s">
        <v>113</v>
      </c>
      <c r="BH2" s="319" t="s">
        <v>114</v>
      </c>
      <c r="BI2" s="319" t="s">
        <v>115</v>
      </c>
      <c r="BJ2" s="318" t="s">
        <v>116</v>
      </c>
      <c r="BK2" s="319" t="s">
        <v>117</v>
      </c>
      <c r="BL2" s="319" t="s">
        <v>118</v>
      </c>
      <c r="BM2" s="319" t="s">
        <v>119</v>
      </c>
      <c r="BN2" s="319" t="s">
        <v>120</v>
      </c>
      <c r="BO2" s="318" t="s">
        <v>121</v>
      </c>
      <c r="BP2" s="318" t="s">
        <v>122</v>
      </c>
      <c r="BQ2" s="318" t="s">
        <v>123</v>
      </c>
      <c r="BR2" s="319" t="s">
        <v>124</v>
      </c>
      <c r="BS2" s="319" t="s">
        <v>125</v>
      </c>
      <c r="BT2" s="318" t="s">
        <v>126</v>
      </c>
      <c r="BU2" s="319" t="s">
        <v>127</v>
      </c>
      <c r="BV2" s="319" t="s">
        <v>128</v>
      </c>
      <c r="BW2" s="318" t="s">
        <v>129</v>
      </c>
      <c r="BX2" s="319" t="s">
        <v>130</v>
      </c>
      <c r="BY2" s="319" t="s">
        <v>131</v>
      </c>
      <c r="BZ2" s="319" t="s">
        <v>132</v>
      </c>
      <c r="CA2" s="318" t="s">
        <v>133</v>
      </c>
      <c r="CB2" s="318" t="s">
        <v>134</v>
      </c>
      <c r="CC2" s="318" t="s">
        <v>135</v>
      </c>
      <c r="CD2" s="319" t="s">
        <v>136</v>
      </c>
      <c r="CE2" s="319" t="s">
        <v>137</v>
      </c>
      <c r="CF2" s="319" t="s">
        <v>138</v>
      </c>
      <c r="CG2" s="320" t="s">
        <v>139</v>
      </c>
      <c r="CH2" s="318" t="s">
        <v>0</v>
      </c>
      <c r="CI2" s="320" t="s">
        <v>140</v>
      </c>
      <c r="CJ2" s="320" t="s">
        <v>141</v>
      </c>
      <c r="CK2" s="335" t="s">
        <v>142</v>
      </c>
      <c r="CL2" s="4"/>
    </row>
    <row r="3" spans="1:90" s="10" customFormat="1" ht="26.25" customHeight="1" x14ac:dyDescent="0.25">
      <c r="A3" s="276" t="s">
        <v>22</v>
      </c>
      <c r="B3" s="225" t="s">
        <v>164</v>
      </c>
      <c r="C3" s="314">
        <v>0</v>
      </c>
      <c r="D3" s="314">
        <v>0</v>
      </c>
      <c r="E3" s="314">
        <v>0</v>
      </c>
      <c r="F3" s="314">
        <v>0</v>
      </c>
      <c r="G3" s="314">
        <v>0</v>
      </c>
      <c r="H3" s="314">
        <v>0</v>
      </c>
      <c r="I3" s="314">
        <v>0</v>
      </c>
      <c r="J3" s="314">
        <v>0</v>
      </c>
      <c r="K3" s="314">
        <v>0</v>
      </c>
      <c r="L3" s="314">
        <v>0</v>
      </c>
      <c r="M3" s="314">
        <v>0</v>
      </c>
      <c r="N3" s="314">
        <v>0</v>
      </c>
      <c r="O3" s="314">
        <v>0</v>
      </c>
      <c r="P3" s="314">
        <v>0</v>
      </c>
      <c r="Q3" s="314">
        <v>0</v>
      </c>
      <c r="R3" s="314">
        <v>0</v>
      </c>
      <c r="S3" s="314">
        <v>0</v>
      </c>
      <c r="T3" s="314">
        <v>0</v>
      </c>
      <c r="U3" s="314">
        <v>0</v>
      </c>
      <c r="V3" s="314">
        <v>0</v>
      </c>
      <c r="W3" s="314">
        <v>0</v>
      </c>
      <c r="X3" s="314">
        <v>0</v>
      </c>
      <c r="Y3" s="314">
        <v>0</v>
      </c>
      <c r="Z3" s="314">
        <v>0</v>
      </c>
      <c r="AA3" s="314">
        <v>0</v>
      </c>
      <c r="AB3" s="314">
        <v>0</v>
      </c>
      <c r="AC3" s="314">
        <v>0</v>
      </c>
      <c r="AD3" s="314">
        <v>0</v>
      </c>
      <c r="AE3" s="314">
        <v>0</v>
      </c>
      <c r="AF3" s="314">
        <v>0</v>
      </c>
      <c r="AG3" s="314">
        <v>0</v>
      </c>
      <c r="AH3" s="314">
        <v>0</v>
      </c>
      <c r="AI3" s="314">
        <v>0</v>
      </c>
      <c r="AJ3" s="314">
        <v>0</v>
      </c>
      <c r="AK3" s="314">
        <v>0</v>
      </c>
      <c r="AL3" s="314">
        <v>0</v>
      </c>
      <c r="AM3" s="314">
        <v>0</v>
      </c>
      <c r="AN3" s="314">
        <v>0</v>
      </c>
      <c r="AO3" s="314">
        <v>0</v>
      </c>
      <c r="AP3" s="314">
        <v>0</v>
      </c>
      <c r="AQ3" s="314">
        <v>0</v>
      </c>
      <c r="AR3" s="314">
        <v>0</v>
      </c>
      <c r="AS3" s="314">
        <v>0</v>
      </c>
      <c r="AT3" s="314">
        <v>0</v>
      </c>
      <c r="AU3" s="314">
        <v>0</v>
      </c>
      <c r="AV3" s="314">
        <v>0</v>
      </c>
      <c r="AW3" s="314">
        <v>0</v>
      </c>
      <c r="AX3" s="314">
        <v>0</v>
      </c>
      <c r="AY3" s="314">
        <v>0</v>
      </c>
      <c r="AZ3" s="314">
        <v>0</v>
      </c>
      <c r="BA3" s="314">
        <v>0</v>
      </c>
      <c r="BB3" s="314">
        <v>0</v>
      </c>
      <c r="BC3" s="314">
        <v>0</v>
      </c>
      <c r="BD3" s="314">
        <v>0</v>
      </c>
      <c r="BE3" s="314">
        <v>0</v>
      </c>
      <c r="BF3" s="314">
        <v>0</v>
      </c>
      <c r="BG3" s="314">
        <v>0</v>
      </c>
      <c r="BH3" s="314">
        <v>0</v>
      </c>
      <c r="BI3" s="314">
        <v>0</v>
      </c>
      <c r="BJ3" s="314">
        <v>0</v>
      </c>
      <c r="BK3" s="314">
        <v>0</v>
      </c>
      <c r="BL3" s="314">
        <v>0</v>
      </c>
      <c r="BM3" s="314">
        <v>0</v>
      </c>
      <c r="BN3" s="314">
        <v>0</v>
      </c>
      <c r="BO3" s="314">
        <v>0</v>
      </c>
      <c r="BP3" s="314">
        <v>0</v>
      </c>
      <c r="BQ3" s="314">
        <v>0</v>
      </c>
      <c r="BR3" s="314">
        <v>0</v>
      </c>
      <c r="BS3" s="314">
        <v>0</v>
      </c>
      <c r="BT3" s="314">
        <v>0</v>
      </c>
      <c r="BU3" s="314">
        <v>0</v>
      </c>
      <c r="BV3" s="314">
        <v>0</v>
      </c>
      <c r="BW3" s="314">
        <v>0</v>
      </c>
      <c r="BX3" s="314">
        <v>0</v>
      </c>
      <c r="BY3" s="314">
        <v>0</v>
      </c>
      <c r="BZ3" s="314">
        <v>0</v>
      </c>
      <c r="CA3" s="314">
        <v>0</v>
      </c>
      <c r="CB3" s="314">
        <v>0</v>
      </c>
      <c r="CC3" s="316"/>
      <c r="CD3" s="316"/>
      <c r="CE3" s="316"/>
      <c r="CF3" s="316"/>
      <c r="CG3" s="316"/>
      <c r="CH3" s="314">
        <v>0</v>
      </c>
      <c r="CI3" s="316"/>
      <c r="CJ3" s="316"/>
      <c r="CK3" s="317">
        <v>0</v>
      </c>
      <c r="CL3" s="9"/>
    </row>
    <row r="4" spans="1:90" s="16" customFormat="1" ht="26.25" customHeight="1" x14ac:dyDescent="0.25">
      <c r="A4" s="277" t="s">
        <v>23</v>
      </c>
      <c r="B4" s="226" t="s">
        <v>165</v>
      </c>
      <c r="C4" s="119">
        <v>0</v>
      </c>
      <c r="D4" s="120">
        <v>0</v>
      </c>
      <c r="E4" s="121">
        <v>0</v>
      </c>
      <c r="F4" s="121">
        <v>0</v>
      </c>
      <c r="G4" s="121">
        <v>0</v>
      </c>
      <c r="H4" s="120">
        <v>0</v>
      </c>
      <c r="I4" s="120">
        <v>0</v>
      </c>
      <c r="J4" s="121">
        <v>0</v>
      </c>
      <c r="K4" s="121">
        <v>0</v>
      </c>
      <c r="L4" s="121">
        <v>0</v>
      </c>
      <c r="M4" s="121">
        <v>0</v>
      </c>
      <c r="N4" s="121">
        <v>0</v>
      </c>
      <c r="O4" s="121">
        <v>0</v>
      </c>
      <c r="P4" s="121">
        <v>0</v>
      </c>
      <c r="Q4" s="121">
        <v>0</v>
      </c>
      <c r="R4" s="121">
        <v>0</v>
      </c>
      <c r="S4" s="121">
        <v>0</v>
      </c>
      <c r="T4" s="121">
        <v>0</v>
      </c>
      <c r="U4" s="121">
        <v>0</v>
      </c>
      <c r="V4" s="121">
        <v>0</v>
      </c>
      <c r="W4" s="121">
        <v>0</v>
      </c>
      <c r="X4" s="121">
        <v>0</v>
      </c>
      <c r="Y4" s="121">
        <v>0</v>
      </c>
      <c r="Z4" s="121">
        <v>0</v>
      </c>
      <c r="AA4" s="121">
        <v>0</v>
      </c>
      <c r="AB4" s="121">
        <v>0</v>
      </c>
      <c r="AC4" s="120">
        <v>0</v>
      </c>
      <c r="AD4" s="120">
        <v>0</v>
      </c>
      <c r="AE4" s="121">
        <v>0</v>
      </c>
      <c r="AF4" s="121">
        <v>0</v>
      </c>
      <c r="AG4" s="120">
        <v>0</v>
      </c>
      <c r="AH4" s="120">
        <v>0</v>
      </c>
      <c r="AI4" s="121">
        <v>0</v>
      </c>
      <c r="AJ4" s="121">
        <v>0</v>
      </c>
      <c r="AK4" s="121">
        <v>0</v>
      </c>
      <c r="AL4" s="120">
        <v>0</v>
      </c>
      <c r="AM4" s="121">
        <v>0</v>
      </c>
      <c r="AN4" s="121">
        <v>0</v>
      </c>
      <c r="AO4" s="121">
        <v>0</v>
      </c>
      <c r="AP4" s="121">
        <v>0</v>
      </c>
      <c r="AQ4" s="121">
        <v>0</v>
      </c>
      <c r="AR4" s="120">
        <v>0</v>
      </c>
      <c r="AS4" s="120">
        <v>0</v>
      </c>
      <c r="AT4" s="121">
        <v>0</v>
      </c>
      <c r="AU4" s="121">
        <v>0</v>
      </c>
      <c r="AV4" s="121">
        <v>0</v>
      </c>
      <c r="AW4" s="121">
        <v>0</v>
      </c>
      <c r="AX4" s="120">
        <v>0</v>
      </c>
      <c r="AY4" s="121">
        <v>0</v>
      </c>
      <c r="AZ4" s="121">
        <v>0</v>
      </c>
      <c r="BA4" s="121">
        <v>0</v>
      </c>
      <c r="BB4" s="120">
        <v>0</v>
      </c>
      <c r="BC4" s="121">
        <v>0</v>
      </c>
      <c r="BD4" s="120">
        <v>0</v>
      </c>
      <c r="BE4" s="121">
        <v>0</v>
      </c>
      <c r="BF4" s="121">
        <v>0</v>
      </c>
      <c r="BG4" s="121">
        <v>0</v>
      </c>
      <c r="BH4" s="121">
        <v>0</v>
      </c>
      <c r="BI4" s="121">
        <v>0</v>
      </c>
      <c r="BJ4" s="120">
        <v>0</v>
      </c>
      <c r="BK4" s="121">
        <v>0</v>
      </c>
      <c r="BL4" s="121">
        <v>0</v>
      </c>
      <c r="BM4" s="121">
        <v>0</v>
      </c>
      <c r="BN4" s="121">
        <v>0</v>
      </c>
      <c r="BO4" s="120">
        <v>0</v>
      </c>
      <c r="BP4" s="120">
        <v>0</v>
      </c>
      <c r="BQ4" s="120">
        <v>0</v>
      </c>
      <c r="BR4" s="121">
        <v>0</v>
      </c>
      <c r="BS4" s="121">
        <v>0</v>
      </c>
      <c r="BT4" s="120">
        <v>0</v>
      </c>
      <c r="BU4" s="121">
        <v>0</v>
      </c>
      <c r="BV4" s="121">
        <v>0</v>
      </c>
      <c r="BW4" s="120">
        <v>0</v>
      </c>
      <c r="BX4" s="121">
        <v>0</v>
      </c>
      <c r="BY4" s="121">
        <v>0</v>
      </c>
      <c r="BZ4" s="121">
        <v>0</v>
      </c>
      <c r="CA4" s="120">
        <v>0</v>
      </c>
      <c r="CB4" s="120">
        <v>0</v>
      </c>
      <c r="CC4" s="50"/>
      <c r="CD4" s="51"/>
      <c r="CE4" s="51"/>
      <c r="CF4" s="51"/>
      <c r="CG4" s="50"/>
      <c r="CH4" s="120">
        <v>0</v>
      </c>
      <c r="CI4" s="50"/>
      <c r="CJ4" s="50"/>
      <c r="CK4" s="122">
        <v>0</v>
      </c>
      <c r="CL4" s="9"/>
    </row>
    <row r="5" spans="1:90" s="16" customFormat="1" ht="26.25" customHeight="1" x14ac:dyDescent="0.25">
      <c r="A5" s="278" t="s">
        <v>24</v>
      </c>
      <c r="B5" s="226" t="s">
        <v>166</v>
      </c>
      <c r="C5" s="53"/>
      <c r="D5" s="69"/>
      <c r="E5" s="70"/>
      <c r="F5" s="70"/>
      <c r="G5" s="70"/>
      <c r="H5" s="69"/>
      <c r="I5" s="69"/>
      <c r="J5" s="70"/>
      <c r="K5" s="70"/>
      <c r="L5" s="70"/>
      <c r="M5" s="70"/>
      <c r="N5" s="70"/>
      <c r="O5" s="70"/>
      <c r="P5" s="70"/>
      <c r="Q5" s="70"/>
      <c r="R5" s="70"/>
      <c r="S5" s="70"/>
      <c r="T5" s="70"/>
      <c r="U5" s="70"/>
      <c r="V5" s="70"/>
      <c r="W5" s="70"/>
      <c r="X5" s="70"/>
      <c r="Y5" s="70"/>
      <c r="Z5" s="70"/>
      <c r="AA5" s="70"/>
      <c r="AB5" s="70"/>
      <c r="AC5" s="69"/>
      <c r="AD5" s="69"/>
      <c r="AE5" s="70"/>
      <c r="AF5" s="70"/>
      <c r="AG5" s="69"/>
      <c r="AH5" s="69"/>
      <c r="AI5" s="70"/>
      <c r="AJ5" s="70"/>
      <c r="AK5" s="70"/>
      <c r="AL5" s="69"/>
      <c r="AM5" s="70"/>
      <c r="AN5" s="70"/>
      <c r="AO5" s="70"/>
      <c r="AP5" s="70"/>
      <c r="AQ5" s="70"/>
      <c r="AR5" s="69"/>
      <c r="AS5" s="69"/>
      <c r="AT5" s="70"/>
      <c r="AU5" s="70"/>
      <c r="AV5" s="70"/>
      <c r="AW5" s="70"/>
      <c r="AX5" s="69"/>
      <c r="AY5" s="70"/>
      <c r="AZ5" s="70"/>
      <c r="BA5" s="70"/>
      <c r="BB5" s="69"/>
      <c r="BC5" s="70"/>
      <c r="BD5" s="69"/>
      <c r="BE5" s="70"/>
      <c r="BF5" s="70"/>
      <c r="BG5" s="70"/>
      <c r="BH5" s="70"/>
      <c r="BI5" s="70"/>
      <c r="BJ5" s="69"/>
      <c r="BK5" s="70"/>
      <c r="BL5" s="70"/>
      <c r="BM5" s="70"/>
      <c r="BN5" s="70"/>
      <c r="BO5" s="69"/>
      <c r="BP5" s="69"/>
      <c r="BQ5" s="69"/>
      <c r="BR5" s="70"/>
      <c r="BS5" s="70"/>
      <c r="BT5" s="69"/>
      <c r="BU5" s="70"/>
      <c r="BV5" s="70"/>
      <c r="BW5" s="69"/>
      <c r="BX5" s="70"/>
      <c r="BY5" s="70"/>
      <c r="BZ5" s="70"/>
      <c r="CA5" s="69"/>
      <c r="CB5" s="69"/>
      <c r="CC5" s="50"/>
      <c r="CD5" s="51"/>
      <c r="CE5" s="51"/>
      <c r="CF5" s="51"/>
      <c r="CG5" s="50"/>
      <c r="CH5" s="50"/>
      <c r="CI5" s="50"/>
      <c r="CJ5" s="50"/>
      <c r="CK5" s="71"/>
      <c r="CL5" s="9"/>
    </row>
    <row r="6" spans="1:90" s="16" customFormat="1" ht="26.25" customHeight="1" x14ac:dyDescent="0.25">
      <c r="A6" s="278" t="s">
        <v>25</v>
      </c>
      <c r="B6" s="226" t="s">
        <v>167</v>
      </c>
      <c r="C6" s="64"/>
      <c r="D6" s="54"/>
      <c r="E6" s="55"/>
      <c r="F6" s="55"/>
      <c r="G6" s="55"/>
      <c r="H6" s="54"/>
      <c r="I6" s="54"/>
      <c r="J6" s="55"/>
      <c r="K6" s="55"/>
      <c r="L6" s="55"/>
      <c r="M6" s="55"/>
      <c r="N6" s="55"/>
      <c r="O6" s="55"/>
      <c r="P6" s="55"/>
      <c r="Q6" s="55"/>
      <c r="R6" s="55"/>
      <c r="S6" s="55"/>
      <c r="T6" s="55"/>
      <c r="U6" s="55"/>
      <c r="V6" s="55"/>
      <c r="W6" s="55"/>
      <c r="X6" s="55"/>
      <c r="Y6" s="55"/>
      <c r="Z6" s="55"/>
      <c r="AA6" s="55"/>
      <c r="AB6" s="55"/>
      <c r="AC6" s="54"/>
      <c r="AD6" s="54"/>
      <c r="AE6" s="55"/>
      <c r="AF6" s="55"/>
      <c r="AG6" s="54"/>
      <c r="AH6" s="54"/>
      <c r="AI6" s="55"/>
      <c r="AJ6" s="55"/>
      <c r="AK6" s="55"/>
      <c r="AL6" s="54"/>
      <c r="AM6" s="55"/>
      <c r="AN6" s="55"/>
      <c r="AO6" s="55"/>
      <c r="AP6" s="55"/>
      <c r="AQ6" s="55"/>
      <c r="AR6" s="54"/>
      <c r="AS6" s="54"/>
      <c r="AT6" s="55"/>
      <c r="AU6" s="55"/>
      <c r="AV6" s="55"/>
      <c r="AW6" s="55"/>
      <c r="AX6" s="54"/>
      <c r="AY6" s="55"/>
      <c r="AZ6" s="55"/>
      <c r="BA6" s="55"/>
      <c r="BB6" s="54"/>
      <c r="BC6" s="55"/>
      <c r="BD6" s="54"/>
      <c r="BE6" s="55"/>
      <c r="BF6" s="55"/>
      <c r="BG6" s="55"/>
      <c r="BH6" s="55"/>
      <c r="BI6" s="55"/>
      <c r="BJ6" s="54"/>
      <c r="BK6" s="55"/>
      <c r="BL6" s="55"/>
      <c r="BM6" s="55"/>
      <c r="BN6" s="55"/>
      <c r="BO6" s="54"/>
      <c r="BP6" s="54"/>
      <c r="BQ6" s="54"/>
      <c r="BR6" s="55"/>
      <c r="BS6" s="55"/>
      <c r="BT6" s="54"/>
      <c r="BU6" s="55"/>
      <c r="BV6" s="55"/>
      <c r="BW6" s="54"/>
      <c r="BX6" s="55"/>
      <c r="BY6" s="55"/>
      <c r="BZ6" s="55"/>
      <c r="CA6" s="54"/>
      <c r="CB6" s="54"/>
      <c r="CC6" s="50"/>
      <c r="CD6" s="51"/>
      <c r="CE6" s="51"/>
      <c r="CF6" s="51"/>
      <c r="CG6" s="50"/>
      <c r="CH6" s="50"/>
      <c r="CI6" s="50"/>
      <c r="CJ6" s="50"/>
      <c r="CK6" s="72"/>
      <c r="CL6" s="9"/>
    </row>
    <row r="7" spans="1:90" s="16" customFormat="1" ht="26.25" customHeight="1" x14ac:dyDescent="0.25">
      <c r="A7" s="278" t="s">
        <v>26</v>
      </c>
      <c r="B7" s="226" t="s">
        <v>168</v>
      </c>
      <c r="C7" s="64"/>
      <c r="D7" s="54"/>
      <c r="E7" s="55"/>
      <c r="F7" s="55"/>
      <c r="G7" s="55"/>
      <c r="H7" s="54"/>
      <c r="I7" s="54"/>
      <c r="J7" s="55"/>
      <c r="K7" s="55"/>
      <c r="L7" s="55"/>
      <c r="M7" s="55"/>
      <c r="N7" s="55"/>
      <c r="O7" s="55"/>
      <c r="P7" s="55"/>
      <c r="Q7" s="55"/>
      <c r="R7" s="55"/>
      <c r="S7" s="55"/>
      <c r="T7" s="55"/>
      <c r="U7" s="55"/>
      <c r="V7" s="55"/>
      <c r="W7" s="55"/>
      <c r="X7" s="55"/>
      <c r="Y7" s="55"/>
      <c r="Z7" s="55"/>
      <c r="AA7" s="55"/>
      <c r="AB7" s="55"/>
      <c r="AC7" s="54"/>
      <c r="AD7" s="54"/>
      <c r="AE7" s="55"/>
      <c r="AF7" s="55"/>
      <c r="AG7" s="54"/>
      <c r="AH7" s="54"/>
      <c r="AI7" s="55"/>
      <c r="AJ7" s="55"/>
      <c r="AK7" s="55"/>
      <c r="AL7" s="54"/>
      <c r="AM7" s="55"/>
      <c r="AN7" s="55"/>
      <c r="AO7" s="55"/>
      <c r="AP7" s="55"/>
      <c r="AQ7" s="55"/>
      <c r="AR7" s="54"/>
      <c r="AS7" s="54"/>
      <c r="AT7" s="55"/>
      <c r="AU7" s="55"/>
      <c r="AV7" s="55"/>
      <c r="AW7" s="55"/>
      <c r="AX7" s="54"/>
      <c r="AY7" s="55"/>
      <c r="AZ7" s="55"/>
      <c r="BA7" s="55"/>
      <c r="BB7" s="54"/>
      <c r="BC7" s="55"/>
      <c r="BD7" s="54"/>
      <c r="BE7" s="55"/>
      <c r="BF7" s="55"/>
      <c r="BG7" s="55"/>
      <c r="BH7" s="55"/>
      <c r="BI7" s="55"/>
      <c r="BJ7" s="54"/>
      <c r="BK7" s="55"/>
      <c r="BL7" s="55"/>
      <c r="BM7" s="55"/>
      <c r="BN7" s="55"/>
      <c r="BO7" s="54"/>
      <c r="BP7" s="54"/>
      <c r="BQ7" s="54"/>
      <c r="BR7" s="55"/>
      <c r="BS7" s="55"/>
      <c r="BT7" s="54"/>
      <c r="BU7" s="55"/>
      <c r="BV7" s="55"/>
      <c r="BW7" s="54"/>
      <c r="BX7" s="55"/>
      <c r="BY7" s="55"/>
      <c r="BZ7" s="55"/>
      <c r="CA7" s="54"/>
      <c r="CB7" s="54"/>
      <c r="CC7" s="50"/>
      <c r="CD7" s="51"/>
      <c r="CE7" s="51"/>
      <c r="CF7" s="51"/>
      <c r="CG7" s="50"/>
      <c r="CH7" s="50"/>
      <c r="CI7" s="50"/>
      <c r="CJ7" s="50"/>
      <c r="CK7" s="72"/>
      <c r="CL7" s="9"/>
    </row>
    <row r="8" spans="1:90" s="16" customFormat="1" ht="26.25" customHeight="1" x14ac:dyDescent="0.25">
      <c r="A8" s="278" t="s">
        <v>27</v>
      </c>
      <c r="B8" s="226" t="s">
        <v>169</v>
      </c>
      <c r="C8" s="64"/>
      <c r="D8" s="54"/>
      <c r="E8" s="55"/>
      <c r="F8" s="55"/>
      <c r="G8" s="55"/>
      <c r="H8" s="54"/>
      <c r="I8" s="54"/>
      <c r="J8" s="55"/>
      <c r="K8" s="55"/>
      <c r="L8" s="55"/>
      <c r="M8" s="55"/>
      <c r="N8" s="55"/>
      <c r="O8" s="55"/>
      <c r="P8" s="55"/>
      <c r="Q8" s="55"/>
      <c r="R8" s="55"/>
      <c r="S8" s="55"/>
      <c r="T8" s="55"/>
      <c r="U8" s="55"/>
      <c r="V8" s="55"/>
      <c r="W8" s="55"/>
      <c r="X8" s="55"/>
      <c r="Y8" s="55"/>
      <c r="Z8" s="55"/>
      <c r="AA8" s="55"/>
      <c r="AB8" s="55"/>
      <c r="AC8" s="54"/>
      <c r="AD8" s="54"/>
      <c r="AE8" s="55"/>
      <c r="AF8" s="55"/>
      <c r="AG8" s="54"/>
      <c r="AH8" s="54"/>
      <c r="AI8" s="55"/>
      <c r="AJ8" s="55"/>
      <c r="AK8" s="55"/>
      <c r="AL8" s="54"/>
      <c r="AM8" s="55"/>
      <c r="AN8" s="55"/>
      <c r="AO8" s="55"/>
      <c r="AP8" s="55"/>
      <c r="AQ8" s="55"/>
      <c r="AR8" s="54"/>
      <c r="AS8" s="54"/>
      <c r="AT8" s="55"/>
      <c r="AU8" s="55"/>
      <c r="AV8" s="55"/>
      <c r="AW8" s="55"/>
      <c r="AX8" s="54"/>
      <c r="AY8" s="55"/>
      <c r="AZ8" s="55"/>
      <c r="BA8" s="55"/>
      <c r="BB8" s="54"/>
      <c r="BC8" s="55"/>
      <c r="BD8" s="54"/>
      <c r="BE8" s="55"/>
      <c r="BF8" s="55"/>
      <c r="BG8" s="55"/>
      <c r="BH8" s="55"/>
      <c r="BI8" s="55"/>
      <c r="BJ8" s="54"/>
      <c r="BK8" s="55"/>
      <c r="BL8" s="55"/>
      <c r="BM8" s="55"/>
      <c r="BN8" s="55"/>
      <c r="BO8" s="54"/>
      <c r="BP8" s="54"/>
      <c r="BQ8" s="54"/>
      <c r="BR8" s="55"/>
      <c r="BS8" s="55"/>
      <c r="BT8" s="54"/>
      <c r="BU8" s="55"/>
      <c r="BV8" s="55"/>
      <c r="BW8" s="54"/>
      <c r="BX8" s="55"/>
      <c r="BY8" s="55"/>
      <c r="BZ8" s="55"/>
      <c r="CA8" s="54"/>
      <c r="CB8" s="54"/>
      <c r="CC8" s="50"/>
      <c r="CD8" s="51"/>
      <c r="CE8" s="51"/>
      <c r="CF8" s="51"/>
      <c r="CG8" s="50"/>
      <c r="CH8" s="50"/>
      <c r="CI8" s="50"/>
      <c r="CJ8" s="50"/>
      <c r="CK8" s="72"/>
      <c r="CL8" s="9"/>
    </row>
    <row r="9" spans="1:90" s="16" customFormat="1" ht="26.25" customHeight="1" x14ac:dyDescent="0.25">
      <c r="A9" s="278" t="s">
        <v>28</v>
      </c>
      <c r="B9" s="226" t="s">
        <v>170</v>
      </c>
      <c r="C9" s="64"/>
      <c r="D9" s="54"/>
      <c r="E9" s="55"/>
      <c r="F9" s="55"/>
      <c r="G9" s="55"/>
      <c r="H9" s="54"/>
      <c r="I9" s="54"/>
      <c r="J9" s="55"/>
      <c r="K9" s="55"/>
      <c r="L9" s="55"/>
      <c r="M9" s="55"/>
      <c r="N9" s="55"/>
      <c r="O9" s="55"/>
      <c r="P9" s="55"/>
      <c r="Q9" s="55"/>
      <c r="R9" s="55"/>
      <c r="S9" s="55"/>
      <c r="T9" s="55"/>
      <c r="U9" s="55"/>
      <c r="V9" s="55"/>
      <c r="W9" s="55"/>
      <c r="X9" s="55"/>
      <c r="Y9" s="55"/>
      <c r="Z9" s="55"/>
      <c r="AA9" s="55"/>
      <c r="AB9" s="55"/>
      <c r="AC9" s="54"/>
      <c r="AD9" s="54"/>
      <c r="AE9" s="55"/>
      <c r="AF9" s="55"/>
      <c r="AG9" s="54"/>
      <c r="AH9" s="54"/>
      <c r="AI9" s="55"/>
      <c r="AJ9" s="55"/>
      <c r="AK9" s="55"/>
      <c r="AL9" s="54"/>
      <c r="AM9" s="55"/>
      <c r="AN9" s="55"/>
      <c r="AO9" s="55"/>
      <c r="AP9" s="55"/>
      <c r="AQ9" s="55"/>
      <c r="AR9" s="54"/>
      <c r="AS9" s="54"/>
      <c r="AT9" s="55"/>
      <c r="AU9" s="55"/>
      <c r="AV9" s="55"/>
      <c r="AW9" s="55"/>
      <c r="AX9" s="54"/>
      <c r="AY9" s="55"/>
      <c r="AZ9" s="55"/>
      <c r="BA9" s="55"/>
      <c r="BB9" s="54"/>
      <c r="BC9" s="55"/>
      <c r="BD9" s="54"/>
      <c r="BE9" s="55"/>
      <c r="BF9" s="55"/>
      <c r="BG9" s="55"/>
      <c r="BH9" s="55"/>
      <c r="BI9" s="55"/>
      <c r="BJ9" s="54"/>
      <c r="BK9" s="55"/>
      <c r="BL9" s="55"/>
      <c r="BM9" s="55"/>
      <c r="BN9" s="55"/>
      <c r="BO9" s="54"/>
      <c r="BP9" s="54"/>
      <c r="BQ9" s="54"/>
      <c r="BR9" s="55"/>
      <c r="BS9" s="55"/>
      <c r="BT9" s="54"/>
      <c r="BU9" s="55"/>
      <c r="BV9" s="55"/>
      <c r="BW9" s="54"/>
      <c r="BX9" s="55"/>
      <c r="BY9" s="55"/>
      <c r="BZ9" s="55"/>
      <c r="CA9" s="54"/>
      <c r="CB9" s="54"/>
      <c r="CC9" s="50"/>
      <c r="CD9" s="51"/>
      <c r="CE9" s="51"/>
      <c r="CF9" s="51"/>
      <c r="CG9" s="50"/>
      <c r="CH9" s="50"/>
      <c r="CI9" s="50"/>
      <c r="CJ9" s="50"/>
      <c r="CK9" s="72"/>
      <c r="CL9" s="9"/>
    </row>
    <row r="10" spans="1:90" s="16" customFormat="1" ht="26.25" customHeight="1" x14ac:dyDescent="0.25">
      <c r="A10" s="278" t="s">
        <v>29</v>
      </c>
      <c r="B10" s="227" t="s">
        <v>171</v>
      </c>
      <c r="C10" s="73"/>
      <c r="D10" s="74"/>
      <c r="E10" s="75"/>
      <c r="F10" s="75"/>
      <c r="G10" s="75"/>
      <c r="H10" s="74"/>
      <c r="I10" s="74"/>
      <c r="J10" s="75"/>
      <c r="K10" s="75"/>
      <c r="L10" s="75"/>
      <c r="M10" s="75"/>
      <c r="N10" s="75"/>
      <c r="O10" s="75"/>
      <c r="P10" s="75"/>
      <c r="Q10" s="75"/>
      <c r="R10" s="75"/>
      <c r="S10" s="75"/>
      <c r="T10" s="75"/>
      <c r="U10" s="75"/>
      <c r="V10" s="75"/>
      <c r="W10" s="75"/>
      <c r="X10" s="75"/>
      <c r="Y10" s="75"/>
      <c r="Z10" s="75"/>
      <c r="AA10" s="75"/>
      <c r="AB10" s="75"/>
      <c r="AC10" s="74"/>
      <c r="AD10" s="74"/>
      <c r="AE10" s="75"/>
      <c r="AF10" s="75"/>
      <c r="AG10" s="74"/>
      <c r="AH10" s="74"/>
      <c r="AI10" s="75"/>
      <c r="AJ10" s="75"/>
      <c r="AK10" s="75"/>
      <c r="AL10" s="74"/>
      <c r="AM10" s="75"/>
      <c r="AN10" s="75"/>
      <c r="AO10" s="75"/>
      <c r="AP10" s="75"/>
      <c r="AQ10" s="75"/>
      <c r="AR10" s="74"/>
      <c r="AS10" s="74"/>
      <c r="AT10" s="75"/>
      <c r="AU10" s="75"/>
      <c r="AV10" s="75"/>
      <c r="AW10" s="75"/>
      <c r="AX10" s="74"/>
      <c r="AY10" s="75"/>
      <c r="AZ10" s="75"/>
      <c r="BA10" s="75"/>
      <c r="BB10" s="74"/>
      <c r="BC10" s="75"/>
      <c r="BD10" s="74"/>
      <c r="BE10" s="75"/>
      <c r="BF10" s="75"/>
      <c r="BG10" s="75"/>
      <c r="BH10" s="75"/>
      <c r="BI10" s="75"/>
      <c r="BJ10" s="74"/>
      <c r="BK10" s="75"/>
      <c r="BL10" s="75"/>
      <c r="BM10" s="75"/>
      <c r="BN10" s="75"/>
      <c r="BO10" s="74"/>
      <c r="BP10" s="74"/>
      <c r="BQ10" s="74"/>
      <c r="BR10" s="75"/>
      <c r="BS10" s="75"/>
      <c r="BT10" s="74"/>
      <c r="BU10" s="75"/>
      <c r="BV10" s="75"/>
      <c r="BW10" s="74"/>
      <c r="BX10" s="75"/>
      <c r="BY10" s="75"/>
      <c r="BZ10" s="75"/>
      <c r="CA10" s="74"/>
      <c r="CB10" s="74"/>
      <c r="CC10" s="50"/>
      <c r="CD10" s="51"/>
      <c r="CE10" s="51"/>
      <c r="CF10" s="51"/>
      <c r="CG10" s="50"/>
      <c r="CH10" s="50"/>
      <c r="CI10" s="50"/>
      <c r="CJ10" s="50"/>
      <c r="CK10" s="76"/>
      <c r="CL10" s="9"/>
    </row>
    <row r="11" spans="1:90" s="23" customFormat="1" ht="26.25" customHeight="1" x14ac:dyDescent="0.25">
      <c r="A11" s="276" t="s">
        <v>30</v>
      </c>
      <c r="B11" s="225" t="s">
        <v>172</v>
      </c>
      <c r="C11" s="128">
        <v>1146915.1133139227</v>
      </c>
      <c r="D11" s="123">
        <v>30930.831491926503</v>
      </c>
      <c r="E11" s="123">
        <v>24912.515455265715</v>
      </c>
      <c r="F11" s="123">
        <v>3625.2189964824624</v>
      </c>
      <c r="G11" s="123">
        <v>2393.097040178327</v>
      </c>
      <c r="H11" s="123">
        <v>7119.9958758062085</v>
      </c>
      <c r="I11" s="123">
        <v>416753.42050424148</v>
      </c>
      <c r="J11" s="123">
        <v>37763.611464737281</v>
      </c>
      <c r="K11" s="123">
        <v>5003.7894867556779</v>
      </c>
      <c r="L11" s="123">
        <v>2659.8169906262874</v>
      </c>
      <c r="M11" s="123">
        <v>10694.978472118273</v>
      </c>
      <c r="N11" s="123">
        <v>5404.3208707973226</v>
      </c>
      <c r="O11" s="123">
        <v>84578.56639691969</v>
      </c>
      <c r="P11" s="123">
        <v>95236.97648134506</v>
      </c>
      <c r="Q11" s="123">
        <v>2570.4589568670531</v>
      </c>
      <c r="R11" s="123">
        <v>3536.1545722416827</v>
      </c>
      <c r="S11" s="123">
        <v>41751.921477072501</v>
      </c>
      <c r="T11" s="123">
        <v>111029.14695545199</v>
      </c>
      <c r="U11" s="123">
        <v>3867.3583002490664</v>
      </c>
      <c r="V11" s="123">
        <v>973.62150831655345</v>
      </c>
      <c r="W11" s="123">
        <v>1510.0439229172391</v>
      </c>
      <c r="X11" s="123">
        <v>2678.7945299552039</v>
      </c>
      <c r="Y11" s="123">
        <v>2068.3446703026284</v>
      </c>
      <c r="Z11" s="123">
        <v>496.60295568690299</v>
      </c>
      <c r="AA11" s="123">
        <v>3290.6791459844972</v>
      </c>
      <c r="AB11" s="123">
        <v>1638.2333458966698</v>
      </c>
      <c r="AC11" s="123">
        <v>296368.09964471083</v>
      </c>
      <c r="AD11" s="123">
        <v>6580.9254984600329</v>
      </c>
      <c r="AE11" s="123">
        <v>276.99797437945887</v>
      </c>
      <c r="AF11" s="123">
        <v>6303.9275240805746</v>
      </c>
      <c r="AG11" s="123">
        <v>43023.822269499353</v>
      </c>
      <c r="AH11" s="123">
        <v>40089.592239732629</v>
      </c>
      <c r="AI11" s="123">
        <v>6162.184347036361</v>
      </c>
      <c r="AJ11" s="123">
        <v>21715.587323407733</v>
      </c>
      <c r="AK11" s="123">
        <v>12211.820569288529</v>
      </c>
      <c r="AL11" s="123">
        <v>194322.44997599226</v>
      </c>
      <c r="AM11" s="123">
        <v>71955.674886657987</v>
      </c>
      <c r="AN11" s="123">
        <v>45123.001952995852</v>
      </c>
      <c r="AO11" s="123">
        <v>51371.051539257212</v>
      </c>
      <c r="AP11" s="123">
        <v>24001.053259578672</v>
      </c>
      <c r="AQ11" s="123">
        <v>1871.6683375025057</v>
      </c>
      <c r="AR11" s="123">
        <v>9063.0449447551055</v>
      </c>
      <c r="AS11" s="123">
        <v>5320.4691791818395</v>
      </c>
      <c r="AT11" s="123">
        <v>2143.610358222305</v>
      </c>
      <c r="AU11" s="123">
        <v>862.95986899005777</v>
      </c>
      <c r="AV11" s="123">
        <v>612.37265775300182</v>
      </c>
      <c r="AW11" s="123">
        <v>1701.5262942164741</v>
      </c>
      <c r="AX11" s="123">
        <v>4359.6246312199073</v>
      </c>
      <c r="AY11" s="123">
        <v>1800.2209960939931</v>
      </c>
      <c r="AZ11" s="123">
        <v>851.01469012447296</v>
      </c>
      <c r="BA11" s="123">
        <v>1708.3889450014422</v>
      </c>
      <c r="BB11" s="123">
        <v>2410.917007969073</v>
      </c>
      <c r="BC11" s="123">
        <v>0</v>
      </c>
      <c r="BD11" s="123">
        <v>15672.8207550027</v>
      </c>
      <c r="BE11" s="123">
        <v>10408.049881517534</v>
      </c>
      <c r="BF11" s="123">
        <v>2840.6568016785427</v>
      </c>
      <c r="BG11" s="123">
        <v>1144.6927159660927</v>
      </c>
      <c r="BH11" s="123">
        <v>633.77111400646163</v>
      </c>
      <c r="BI11" s="123">
        <v>645.65024183406763</v>
      </c>
      <c r="BJ11" s="123">
        <v>14142.243825141517</v>
      </c>
      <c r="BK11" s="123">
        <v>5653.6499563147454</v>
      </c>
      <c r="BL11" s="123">
        <v>3205.4658044027733</v>
      </c>
      <c r="BM11" s="123">
        <v>383.00673264291828</v>
      </c>
      <c r="BN11" s="123">
        <v>4900.1213317810816</v>
      </c>
      <c r="BO11" s="123">
        <v>22797.412690553367</v>
      </c>
      <c r="BP11" s="123">
        <v>11835.865837612429</v>
      </c>
      <c r="BQ11" s="123">
        <v>14439.222433801728</v>
      </c>
      <c r="BR11" s="123">
        <v>9292.0931900456981</v>
      </c>
      <c r="BS11" s="123">
        <v>5147.1292437560287</v>
      </c>
      <c r="BT11" s="123">
        <v>4122.0930309788391</v>
      </c>
      <c r="BU11" s="123">
        <v>2068.0351484947646</v>
      </c>
      <c r="BV11" s="123">
        <v>2054.0578824840741</v>
      </c>
      <c r="BW11" s="123">
        <v>6880.4870836493546</v>
      </c>
      <c r="BX11" s="123">
        <v>1485.7764931043885</v>
      </c>
      <c r="BY11" s="123">
        <v>1324.328141420252</v>
      </c>
      <c r="BZ11" s="123">
        <v>4070.3824491247137</v>
      </c>
      <c r="CA11" s="123">
        <v>681.77439368716728</v>
      </c>
      <c r="CB11" s="123">
        <v>0</v>
      </c>
      <c r="CC11" s="129">
        <v>424130.36127992184</v>
      </c>
      <c r="CD11" s="130">
        <v>240241.6192335434</v>
      </c>
      <c r="CE11" s="130">
        <v>123204.38251939247</v>
      </c>
      <c r="CF11" s="130">
        <v>60684.359526986002</v>
      </c>
      <c r="CG11" s="77"/>
      <c r="CH11" s="123">
        <v>0</v>
      </c>
      <c r="CI11" s="52"/>
      <c r="CJ11" s="61"/>
      <c r="CK11" s="127">
        <v>1571045.4745938443</v>
      </c>
      <c r="CL11" s="9"/>
    </row>
    <row r="12" spans="1:90" s="23" customFormat="1" ht="26.25" customHeight="1" x14ac:dyDescent="0.25">
      <c r="A12" s="277" t="s">
        <v>31</v>
      </c>
      <c r="B12" s="228" t="s">
        <v>173</v>
      </c>
      <c r="C12" s="119">
        <v>115020.81860097001</v>
      </c>
      <c r="D12" s="131">
        <v>1037.823722441115</v>
      </c>
      <c r="E12" s="132">
        <v>1037.823722441115</v>
      </c>
      <c r="F12" s="132">
        <v>0</v>
      </c>
      <c r="G12" s="132">
        <v>0</v>
      </c>
      <c r="H12" s="131">
        <v>1798.2763789301232</v>
      </c>
      <c r="I12" s="131">
        <v>63953.27284505382</v>
      </c>
      <c r="J12" s="132">
        <v>1091.023921926</v>
      </c>
      <c r="K12" s="132">
        <v>0</v>
      </c>
      <c r="L12" s="132">
        <v>3.2063688345497651E-2</v>
      </c>
      <c r="M12" s="132">
        <v>554.15093141737418</v>
      </c>
      <c r="N12" s="132">
        <v>669.56906858262562</v>
      </c>
      <c r="O12" s="132">
        <v>21051.360000000001</v>
      </c>
      <c r="P12" s="132">
        <v>100.42633600000002</v>
      </c>
      <c r="Q12" s="132">
        <v>0</v>
      </c>
      <c r="R12" s="132">
        <v>6.7461101297010828E-2</v>
      </c>
      <c r="S12" s="132">
        <v>8517.9399626550767</v>
      </c>
      <c r="T12" s="132">
        <v>31968.637429735158</v>
      </c>
      <c r="U12" s="132">
        <v>0</v>
      </c>
      <c r="V12" s="132">
        <v>0</v>
      </c>
      <c r="W12" s="132">
        <v>0</v>
      </c>
      <c r="X12" s="132">
        <v>0</v>
      </c>
      <c r="Y12" s="132">
        <v>0</v>
      </c>
      <c r="Z12" s="132">
        <v>0</v>
      </c>
      <c r="AA12" s="132">
        <v>6.5669947933615358E-2</v>
      </c>
      <c r="AB12" s="132">
        <v>0</v>
      </c>
      <c r="AC12" s="131">
        <v>48203.399691000006</v>
      </c>
      <c r="AD12" s="131">
        <v>0.41901412826593115</v>
      </c>
      <c r="AE12" s="132">
        <v>2.348871402157059E-2</v>
      </c>
      <c r="AF12" s="132">
        <v>0.39552541424436055</v>
      </c>
      <c r="AG12" s="131">
        <v>0.56730526242387602</v>
      </c>
      <c r="AH12" s="131">
        <v>14.43272323285807</v>
      </c>
      <c r="AI12" s="132">
        <v>2.1347226377423811</v>
      </c>
      <c r="AJ12" s="132">
        <v>3.4239159557280789</v>
      </c>
      <c r="AK12" s="132">
        <v>8.8740846393876094</v>
      </c>
      <c r="AL12" s="131">
        <v>1.8339807847193131E-2</v>
      </c>
      <c r="AM12" s="132">
        <v>1.4549048227584148E-2</v>
      </c>
      <c r="AN12" s="132">
        <v>1.5098092418253163E-4</v>
      </c>
      <c r="AO12" s="132">
        <v>3.6345139096973277E-5</v>
      </c>
      <c r="AP12" s="132">
        <v>1.360847203459242E-3</v>
      </c>
      <c r="AQ12" s="132">
        <v>2.2425863528702369E-3</v>
      </c>
      <c r="AR12" s="131">
        <v>4.7703491832830993</v>
      </c>
      <c r="AS12" s="131">
        <v>6.1689323147859139E-2</v>
      </c>
      <c r="AT12" s="132">
        <v>0</v>
      </c>
      <c r="AU12" s="132">
        <v>5.8792922917351984E-2</v>
      </c>
      <c r="AV12" s="132">
        <v>1.6241659797003683E-3</v>
      </c>
      <c r="AW12" s="132">
        <v>1.2722342508067863E-3</v>
      </c>
      <c r="AX12" s="131">
        <v>2.5036065507262929E-2</v>
      </c>
      <c r="AY12" s="132">
        <v>7.6716885731624171E-3</v>
      </c>
      <c r="AZ12" s="132">
        <v>2.5516399516565705E-3</v>
      </c>
      <c r="BA12" s="132">
        <v>1.481273698244394E-2</v>
      </c>
      <c r="BB12" s="131">
        <v>0.16536361549650785</v>
      </c>
      <c r="BC12" s="132">
        <v>0</v>
      </c>
      <c r="BD12" s="131">
        <v>1.2714370992218988</v>
      </c>
      <c r="BE12" s="132">
        <v>0.84161079021977825</v>
      </c>
      <c r="BF12" s="132">
        <v>1.7517884986810808E-2</v>
      </c>
      <c r="BG12" s="132">
        <v>0.35295000300997026</v>
      </c>
      <c r="BH12" s="132">
        <v>3.5851015754474677E-3</v>
      </c>
      <c r="BI12" s="132">
        <v>5.5773319429891902E-2</v>
      </c>
      <c r="BJ12" s="131">
        <v>2.9490722953813012E-2</v>
      </c>
      <c r="BK12" s="132">
        <v>1.3731409302361742E-3</v>
      </c>
      <c r="BL12" s="132">
        <v>6.4940396802337548E-3</v>
      </c>
      <c r="BM12" s="132">
        <v>9.2349459093194239E-5</v>
      </c>
      <c r="BN12" s="132">
        <v>2.1531192884249886E-2</v>
      </c>
      <c r="BO12" s="131">
        <v>0.14274922030810333</v>
      </c>
      <c r="BP12" s="131">
        <v>4.7750893370934389</v>
      </c>
      <c r="BQ12" s="131">
        <v>0.32970662384273042</v>
      </c>
      <c r="BR12" s="132">
        <v>0.12523973646981421</v>
      </c>
      <c r="BS12" s="132">
        <v>0.20446688737291618</v>
      </c>
      <c r="BT12" s="131">
        <v>0.37816681156283227</v>
      </c>
      <c r="BU12" s="132">
        <v>0.20008486625099597</v>
      </c>
      <c r="BV12" s="132">
        <v>0.17808194531183627</v>
      </c>
      <c r="BW12" s="131">
        <v>0.65950311111799165</v>
      </c>
      <c r="BX12" s="132">
        <v>3.2921896974290939E-2</v>
      </c>
      <c r="BY12" s="132">
        <v>0.47875541863891202</v>
      </c>
      <c r="BZ12" s="132">
        <v>0.14782579550478875</v>
      </c>
      <c r="CA12" s="131">
        <v>0</v>
      </c>
      <c r="CB12" s="131">
        <v>0</v>
      </c>
      <c r="CC12" s="133">
        <v>5145.9305187541231</v>
      </c>
      <c r="CD12" s="134">
        <v>4861.8369016618062</v>
      </c>
      <c r="CE12" s="134">
        <v>0</v>
      </c>
      <c r="CF12" s="134">
        <v>284.09361709231734</v>
      </c>
      <c r="CG12" s="63"/>
      <c r="CH12" s="124">
        <v>0</v>
      </c>
      <c r="CI12" s="62"/>
      <c r="CJ12" s="50"/>
      <c r="CK12" s="122">
        <v>120166.74911972413</v>
      </c>
      <c r="CL12" s="9"/>
    </row>
    <row r="13" spans="1:90" s="23" customFormat="1" ht="26.25" customHeight="1" x14ac:dyDescent="0.25">
      <c r="A13" s="278" t="s">
        <v>32</v>
      </c>
      <c r="B13" s="229" t="s">
        <v>174</v>
      </c>
      <c r="C13" s="119">
        <v>0</v>
      </c>
      <c r="D13" s="131">
        <v>0</v>
      </c>
      <c r="E13" s="132">
        <v>0</v>
      </c>
      <c r="F13" s="132">
        <v>0</v>
      </c>
      <c r="G13" s="132">
        <v>0</v>
      </c>
      <c r="H13" s="131">
        <v>0</v>
      </c>
      <c r="I13" s="131">
        <v>0</v>
      </c>
      <c r="J13" s="132">
        <v>0</v>
      </c>
      <c r="K13" s="132">
        <v>0</v>
      </c>
      <c r="L13" s="132">
        <v>0</v>
      </c>
      <c r="M13" s="132">
        <v>0</v>
      </c>
      <c r="N13" s="132">
        <v>0</v>
      </c>
      <c r="O13" s="132">
        <v>0</v>
      </c>
      <c r="P13" s="132">
        <v>0</v>
      </c>
      <c r="Q13" s="132">
        <v>0</v>
      </c>
      <c r="R13" s="132">
        <v>0</v>
      </c>
      <c r="S13" s="132">
        <v>0</v>
      </c>
      <c r="T13" s="132">
        <v>0</v>
      </c>
      <c r="U13" s="132">
        <v>0</v>
      </c>
      <c r="V13" s="132">
        <v>0</v>
      </c>
      <c r="W13" s="132">
        <v>0</v>
      </c>
      <c r="X13" s="132">
        <v>0</v>
      </c>
      <c r="Y13" s="132">
        <v>0</v>
      </c>
      <c r="Z13" s="132">
        <v>0</v>
      </c>
      <c r="AA13" s="132">
        <v>0</v>
      </c>
      <c r="AB13" s="132">
        <v>0</v>
      </c>
      <c r="AC13" s="131">
        <v>0</v>
      </c>
      <c r="AD13" s="131">
        <v>0</v>
      </c>
      <c r="AE13" s="132">
        <v>0</v>
      </c>
      <c r="AF13" s="132">
        <v>0</v>
      </c>
      <c r="AG13" s="131">
        <v>0</v>
      </c>
      <c r="AH13" s="131">
        <v>0</v>
      </c>
      <c r="AI13" s="132">
        <v>0</v>
      </c>
      <c r="AJ13" s="132">
        <v>0</v>
      </c>
      <c r="AK13" s="132">
        <v>0</v>
      </c>
      <c r="AL13" s="131">
        <v>0</v>
      </c>
      <c r="AM13" s="132">
        <v>0</v>
      </c>
      <c r="AN13" s="132">
        <v>0</v>
      </c>
      <c r="AO13" s="132">
        <v>0</v>
      </c>
      <c r="AP13" s="132">
        <v>0</v>
      </c>
      <c r="AQ13" s="132">
        <v>0</v>
      </c>
      <c r="AR13" s="131">
        <v>0</v>
      </c>
      <c r="AS13" s="131">
        <v>0</v>
      </c>
      <c r="AT13" s="132">
        <v>0</v>
      </c>
      <c r="AU13" s="132">
        <v>0</v>
      </c>
      <c r="AV13" s="132">
        <v>0</v>
      </c>
      <c r="AW13" s="132">
        <v>0</v>
      </c>
      <c r="AX13" s="131">
        <v>0</v>
      </c>
      <c r="AY13" s="132">
        <v>0</v>
      </c>
      <c r="AZ13" s="132">
        <v>0</v>
      </c>
      <c r="BA13" s="132">
        <v>0</v>
      </c>
      <c r="BB13" s="131">
        <v>0</v>
      </c>
      <c r="BC13" s="132">
        <v>0</v>
      </c>
      <c r="BD13" s="131">
        <v>0</v>
      </c>
      <c r="BE13" s="132">
        <v>0</v>
      </c>
      <c r="BF13" s="132">
        <v>0</v>
      </c>
      <c r="BG13" s="132">
        <v>0</v>
      </c>
      <c r="BH13" s="132">
        <v>0</v>
      </c>
      <c r="BI13" s="132">
        <v>0</v>
      </c>
      <c r="BJ13" s="131">
        <v>0</v>
      </c>
      <c r="BK13" s="132">
        <v>0</v>
      </c>
      <c r="BL13" s="132">
        <v>0</v>
      </c>
      <c r="BM13" s="132">
        <v>0</v>
      </c>
      <c r="BN13" s="132">
        <v>0</v>
      </c>
      <c r="BO13" s="131">
        <v>0</v>
      </c>
      <c r="BP13" s="131">
        <v>0</v>
      </c>
      <c r="BQ13" s="131">
        <v>0</v>
      </c>
      <c r="BR13" s="132">
        <v>0</v>
      </c>
      <c r="BS13" s="132">
        <v>0</v>
      </c>
      <c r="BT13" s="131">
        <v>0</v>
      </c>
      <c r="BU13" s="132">
        <v>0</v>
      </c>
      <c r="BV13" s="132">
        <v>0</v>
      </c>
      <c r="BW13" s="131">
        <v>0</v>
      </c>
      <c r="BX13" s="132">
        <v>0</v>
      </c>
      <c r="BY13" s="132">
        <v>0</v>
      </c>
      <c r="BZ13" s="132">
        <v>0</v>
      </c>
      <c r="CA13" s="131">
        <v>0</v>
      </c>
      <c r="CB13" s="131">
        <v>0</v>
      </c>
      <c r="CC13" s="131">
        <v>0</v>
      </c>
      <c r="CD13" s="132">
        <v>0</v>
      </c>
      <c r="CE13" s="132">
        <v>0</v>
      </c>
      <c r="CF13" s="132">
        <v>0</v>
      </c>
      <c r="CG13" s="50"/>
      <c r="CH13" s="125">
        <v>0</v>
      </c>
      <c r="CI13" s="64"/>
      <c r="CJ13" s="50"/>
      <c r="CK13" s="126">
        <v>0</v>
      </c>
      <c r="CL13" s="9"/>
    </row>
    <row r="14" spans="1:90" s="23" customFormat="1" ht="26.25" customHeight="1" x14ac:dyDescent="0.25">
      <c r="A14" s="278" t="s">
        <v>33</v>
      </c>
      <c r="B14" s="229" t="s">
        <v>175</v>
      </c>
      <c r="C14" s="119">
        <v>24081.448744444649</v>
      </c>
      <c r="D14" s="131">
        <v>0</v>
      </c>
      <c r="E14" s="132">
        <v>0</v>
      </c>
      <c r="F14" s="132">
        <v>0</v>
      </c>
      <c r="G14" s="132">
        <v>0</v>
      </c>
      <c r="H14" s="131">
        <v>0</v>
      </c>
      <c r="I14" s="131">
        <v>15074.937743444649</v>
      </c>
      <c r="J14" s="132">
        <v>0</v>
      </c>
      <c r="K14" s="132">
        <v>0</v>
      </c>
      <c r="L14" s="132">
        <v>0</v>
      </c>
      <c r="M14" s="132">
        <v>0</v>
      </c>
      <c r="N14" s="132">
        <v>0</v>
      </c>
      <c r="O14" s="132">
        <v>1947.6990000000005</v>
      </c>
      <c r="P14" s="132">
        <v>0</v>
      </c>
      <c r="Q14" s="132">
        <v>0</v>
      </c>
      <c r="R14" s="132">
        <v>0</v>
      </c>
      <c r="S14" s="132">
        <v>0</v>
      </c>
      <c r="T14" s="132">
        <v>13127.238743444648</v>
      </c>
      <c r="U14" s="132">
        <v>0</v>
      </c>
      <c r="V14" s="132">
        <v>0</v>
      </c>
      <c r="W14" s="132">
        <v>0</v>
      </c>
      <c r="X14" s="132">
        <v>0</v>
      </c>
      <c r="Y14" s="132">
        <v>0</v>
      </c>
      <c r="Z14" s="132">
        <v>0</v>
      </c>
      <c r="AA14" s="132">
        <v>0</v>
      </c>
      <c r="AB14" s="132">
        <v>0</v>
      </c>
      <c r="AC14" s="131">
        <v>9006.5110009999989</v>
      </c>
      <c r="AD14" s="131">
        <v>0</v>
      </c>
      <c r="AE14" s="132">
        <v>0</v>
      </c>
      <c r="AF14" s="132">
        <v>0</v>
      </c>
      <c r="AG14" s="131">
        <v>0</v>
      </c>
      <c r="AH14" s="131">
        <v>0</v>
      </c>
      <c r="AI14" s="132">
        <v>0</v>
      </c>
      <c r="AJ14" s="132">
        <v>0</v>
      </c>
      <c r="AK14" s="132">
        <v>0</v>
      </c>
      <c r="AL14" s="131">
        <v>0</v>
      </c>
      <c r="AM14" s="132">
        <v>0</v>
      </c>
      <c r="AN14" s="132">
        <v>0</v>
      </c>
      <c r="AO14" s="132">
        <v>0</v>
      </c>
      <c r="AP14" s="132">
        <v>0</v>
      </c>
      <c r="AQ14" s="132">
        <v>0</v>
      </c>
      <c r="AR14" s="131">
        <v>0</v>
      </c>
      <c r="AS14" s="131">
        <v>0</v>
      </c>
      <c r="AT14" s="132">
        <v>0</v>
      </c>
      <c r="AU14" s="132">
        <v>0</v>
      </c>
      <c r="AV14" s="132">
        <v>0</v>
      </c>
      <c r="AW14" s="132">
        <v>0</v>
      </c>
      <c r="AX14" s="131">
        <v>0</v>
      </c>
      <c r="AY14" s="132">
        <v>0</v>
      </c>
      <c r="AZ14" s="132">
        <v>0</v>
      </c>
      <c r="BA14" s="132">
        <v>0</v>
      </c>
      <c r="BB14" s="131">
        <v>0</v>
      </c>
      <c r="BC14" s="132">
        <v>0</v>
      </c>
      <c r="BD14" s="131">
        <v>0</v>
      </c>
      <c r="BE14" s="132">
        <v>0</v>
      </c>
      <c r="BF14" s="132">
        <v>0</v>
      </c>
      <c r="BG14" s="132">
        <v>0</v>
      </c>
      <c r="BH14" s="132">
        <v>0</v>
      </c>
      <c r="BI14" s="132">
        <v>0</v>
      </c>
      <c r="BJ14" s="131">
        <v>0</v>
      </c>
      <c r="BK14" s="132">
        <v>0</v>
      </c>
      <c r="BL14" s="132">
        <v>0</v>
      </c>
      <c r="BM14" s="132">
        <v>0</v>
      </c>
      <c r="BN14" s="132">
        <v>0</v>
      </c>
      <c r="BO14" s="131">
        <v>0</v>
      </c>
      <c r="BP14" s="131">
        <v>0</v>
      </c>
      <c r="BQ14" s="131">
        <v>0</v>
      </c>
      <c r="BR14" s="132">
        <v>0</v>
      </c>
      <c r="BS14" s="132">
        <v>0</v>
      </c>
      <c r="BT14" s="131">
        <v>0</v>
      </c>
      <c r="BU14" s="132">
        <v>0</v>
      </c>
      <c r="BV14" s="132">
        <v>0</v>
      </c>
      <c r="BW14" s="131">
        <v>0</v>
      </c>
      <c r="BX14" s="132">
        <v>0</v>
      </c>
      <c r="BY14" s="132">
        <v>0</v>
      </c>
      <c r="BZ14" s="132">
        <v>0</v>
      </c>
      <c r="CA14" s="131">
        <v>0</v>
      </c>
      <c r="CB14" s="131">
        <v>0</v>
      </c>
      <c r="CC14" s="131">
        <v>0</v>
      </c>
      <c r="CD14" s="132">
        <v>0</v>
      </c>
      <c r="CE14" s="132">
        <v>0</v>
      </c>
      <c r="CF14" s="132">
        <v>0</v>
      </c>
      <c r="CG14" s="50"/>
      <c r="CH14" s="125">
        <v>0</v>
      </c>
      <c r="CI14" s="64"/>
      <c r="CJ14" s="50"/>
      <c r="CK14" s="126">
        <v>24081.448744444649</v>
      </c>
      <c r="CL14" s="9"/>
    </row>
    <row r="15" spans="1:90" s="23" customFormat="1" ht="26.25" customHeight="1" x14ac:dyDescent="0.25">
      <c r="A15" s="278" t="s">
        <v>34</v>
      </c>
      <c r="B15" s="229" t="s">
        <v>176</v>
      </c>
      <c r="C15" s="119">
        <v>55218.017146371298</v>
      </c>
      <c r="D15" s="131">
        <v>0</v>
      </c>
      <c r="E15" s="132">
        <v>0</v>
      </c>
      <c r="F15" s="132">
        <v>0</v>
      </c>
      <c r="G15" s="132">
        <v>0</v>
      </c>
      <c r="H15" s="131">
        <v>833.00349256756238</v>
      </c>
      <c r="I15" s="131">
        <v>54385.013653803733</v>
      </c>
      <c r="J15" s="132">
        <v>179.254596897</v>
      </c>
      <c r="K15" s="132">
        <v>0</v>
      </c>
      <c r="L15" s="132">
        <v>0</v>
      </c>
      <c r="M15" s="132">
        <v>0</v>
      </c>
      <c r="N15" s="132">
        <v>0</v>
      </c>
      <c r="O15" s="132">
        <v>0</v>
      </c>
      <c r="P15" s="132">
        <v>7961.65524</v>
      </c>
      <c r="Q15" s="132">
        <v>0</v>
      </c>
      <c r="R15" s="132">
        <v>0</v>
      </c>
      <c r="S15" s="132">
        <v>3782.7952803844378</v>
      </c>
      <c r="T15" s="132">
        <v>42240.475893282288</v>
      </c>
      <c r="U15" s="132">
        <v>98.606317291632479</v>
      </c>
      <c r="V15" s="132">
        <v>5.0368243122115155</v>
      </c>
      <c r="W15" s="132">
        <v>7.7182193932529302</v>
      </c>
      <c r="X15" s="132">
        <v>74.722649150241224</v>
      </c>
      <c r="Y15" s="132">
        <v>12.843706416629443</v>
      </c>
      <c r="Z15" s="132">
        <v>1.3019076043860207</v>
      </c>
      <c r="AA15" s="132">
        <v>0</v>
      </c>
      <c r="AB15" s="132">
        <v>20.603019071646379</v>
      </c>
      <c r="AC15" s="131">
        <v>0</v>
      </c>
      <c r="AD15" s="131">
        <v>0</v>
      </c>
      <c r="AE15" s="132">
        <v>0</v>
      </c>
      <c r="AF15" s="132">
        <v>0</v>
      </c>
      <c r="AG15" s="131">
        <v>0</v>
      </c>
      <c r="AH15" s="131">
        <v>0</v>
      </c>
      <c r="AI15" s="132">
        <v>0</v>
      </c>
      <c r="AJ15" s="132">
        <v>0</v>
      </c>
      <c r="AK15" s="132">
        <v>0</v>
      </c>
      <c r="AL15" s="131">
        <v>0</v>
      </c>
      <c r="AM15" s="132">
        <v>0</v>
      </c>
      <c r="AN15" s="132">
        <v>0</v>
      </c>
      <c r="AO15" s="132">
        <v>0</v>
      </c>
      <c r="AP15" s="132">
        <v>0</v>
      </c>
      <c r="AQ15" s="132">
        <v>0</v>
      </c>
      <c r="AR15" s="131">
        <v>0</v>
      </c>
      <c r="AS15" s="131">
        <v>0</v>
      </c>
      <c r="AT15" s="132">
        <v>0</v>
      </c>
      <c r="AU15" s="132">
        <v>0</v>
      </c>
      <c r="AV15" s="132">
        <v>0</v>
      </c>
      <c r="AW15" s="132">
        <v>0</v>
      </c>
      <c r="AX15" s="131">
        <v>0</v>
      </c>
      <c r="AY15" s="132">
        <v>0</v>
      </c>
      <c r="AZ15" s="132">
        <v>0</v>
      </c>
      <c r="BA15" s="132">
        <v>0</v>
      </c>
      <c r="BB15" s="131">
        <v>0</v>
      </c>
      <c r="BC15" s="132">
        <v>0</v>
      </c>
      <c r="BD15" s="131">
        <v>0</v>
      </c>
      <c r="BE15" s="132">
        <v>0</v>
      </c>
      <c r="BF15" s="132">
        <v>0</v>
      </c>
      <c r="BG15" s="132">
        <v>0</v>
      </c>
      <c r="BH15" s="132">
        <v>0</v>
      </c>
      <c r="BI15" s="132">
        <v>0</v>
      </c>
      <c r="BJ15" s="131">
        <v>0</v>
      </c>
      <c r="BK15" s="132">
        <v>0</v>
      </c>
      <c r="BL15" s="132">
        <v>0</v>
      </c>
      <c r="BM15" s="132">
        <v>0</v>
      </c>
      <c r="BN15" s="132">
        <v>0</v>
      </c>
      <c r="BO15" s="131">
        <v>0</v>
      </c>
      <c r="BP15" s="131">
        <v>0</v>
      </c>
      <c r="BQ15" s="131">
        <v>0</v>
      </c>
      <c r="BR15" s="132">
        <v>0</v>
      </c>
      <c r="BS15" s="132">
        <v>0</v>
      </c>
      <c r="BT15" s="131">
        <v>0</v>
      </c>
      <c r="BU15" s="132">
        <v>0</v>
      </c>
      <c r="BV15" s="132">
        <v>0</v>
      </c>
      <c r="BW15" s="131">
        <v>0</v>
      </c>
      <c r="BX15" s="132">
        <v>0</v>
      </c>
      <c r="BY15" s="132">
        <v>0</v>
      </c>
      <c r="BZ15" s="132">
        <v>0</v>
      </c>
      <c r="CA15" s="131">
        <v>0</v>
      </c>
      <c r="CB15" s="131">
        <v>0</v>
      </c>
      <c r="CC15" s="131">
        <v>0</v>
      </c>
      <c r="CD15" s="132">
        <v>0</v>
      </c>
      <c r="CE15" s="132">
        <v>0</v>
      </c>
      <c r="CF15" s="132">
        <v>0</v>
      </c>
      <c r="CG15" s="50"/>
      <c r="CH15" s="125">
        <v>0</v>
      </c>
      <c r="CI15" s="64"/>
      <c r="CJ15" s="50"/>
      <c r="CK15" s="126">
        <v>55218.017146371298</v>
      </c>
      <c r="CL15" s="9"/>
    </row>
    <row r="16" spans="1:90" s="23" customFormat="1" ht="26.25" customHeight="1" x14ac:dyDescent="0.25">
      <c r="A16" s="278" t="s">
        <v>35</v>
      </c>
      <c r="B16" s="229" t="s">
        <v>177</v>
      </c>
      <c r="C16" s="119">
        <v>1.074633942805409</v>
      </c>
      <c r="D16" s="131">
        <v>3.2829719440270326E-4</v>
      </c>
      <c r="E16" s="132">
        <v>3.2829719440270326E-4</v>
      </c>
      <c r="F16" s="132">
        <v>0</v>
      </c>
      <c r="G16" s="132">
        <v>0</v>
      </c>
      <c r="H16" s="131">
        <v>0</v>
      </c>
      <c r="I16" s="131">
        <v>0.31404000096193224</v>
      </c>
      <c r="J16" s="132">
        <v>6.2438399999999998E-2</v>
      </c>
      <c r="K16" s="132">
        <v>0</v>
      </c>
      <c r="L16" s="132">
        <v>0</v>
      </c>
      <c r="M16" s="132">
        <v>1.9551015256875977E-2</v>
      </c>
      <c r="N16" s="132">
        <v>9.3946436948624798E-2</v>
      </c>
      <c r="O16" s="132">
        <v>0</v>
      </c>
      <c r="P16" s="132">
        <v>0</v>
      </c>
      <c r="Q16" s="132">
        <v>8.9468423623021258E-3</v>
      </c>
      <c r="R16" s="132">
        <v>0</v>
      </c>
      <c r="S16" s="132">
        <v>1.7893684724604249E-3</v>
      </c>
      <c r="T16" s="132">
        <v>3.5787369449208503E-2</v>
      </c>
      <c r="U16" s="132">
        <v>9.3229820412716116E-3</v>
      </c>
      <c r="V16" s="132">
        <v>1.6036442307692307E-2</v>
      </c>
      <c r="W16" s="132">
        <v>1.5913557692307689E-2</v>
      </c>
      <c r="X16" s="132">
        <v>1.1839219408812046E-2</v>
      </c>
      <c r="Y16" s="132">
        <v>0</v>
      </c>
      <c r="Z16" s="132">
        <v>0</v>
      </c>
      <c r="AA16" s="132">
        <v>0</v>
      </c>
      <c r="AB16" s="132">
        <v>3.8468367022376763E-2</v>
      </c>
      <c r="AC16" s="131">
        <v>0</v>
      </c>
      <c r="AD16" s="131">
        <v>0</v>
      </c>
      <c r="AE16" s="132">
        <v>0</v>
      </c>
      <c r="AF16" s="132">
        <v>0</v>
      </c>
      <c r="AG16" s="131">
        <v>4.2120000000000005E-2</v>
      </c>
      <c r="AH16" s="131">
        <v>0</v>
      </c>
      <c r="AI16" s="132">
        <v>0</v>
      </c>
      <c r="AJ16" s="132">
        <v>0</v>
      </c>
      <c r="AK16" s="132">
        <v>0</v>
      </c>
      <c r="AL16" s="131">
        <v>3.5787369449208498E-3</v>
      </c>
      <c r="AM16" s="132">
        <v>0</v>
      </c>
      <c r="AN16" s="132">
        <v>0</v>
      </c>
      <c r="AO16" s="132">
        <v>0</v>
      </c>
      <c r="AP16" s="132">
        <v>0</v>
      </c>
      <c r="AQ16" s="132">
        <v>3.5787369449208498E-3</v>
      </c>
      <c r="AR16" s="131">
        <v>0</v>
      </c>
      <c r="AS16" s="131">
        <v>0.21269134779449925</v>
      </c>
      <c r="AT16" s="132">
        <v>0.21269134779449925</v>
      </c>
      <c r="AU16" s="132">
        <v>0</v>
      </c>
      <c r="AV16" s="132">
        <v>0</v>
      </c>
      <c r="AW16" s="132">
        <v>0</v>
      </c>
      <c r="AX16" s="131">
        <v>0</v>
      </c>
      <c r="AY16" s="132">
        <v>0</v>
      </c>
      <c r="AZ16" s="132">
        <v>0</v>
      </c>
      <c r="BA16" s="132">
        <v>0</v>
      </c>
      <c r="BB16" s="131">
        <v>5.1891685701352323E-2</v>
      </c>
      <c r="BC16" s="132">
        <v>0</v>
      </c>
      <c r="BD16" s="131">
        <v>5.1891685701352323E-2</v>
      </c>
      <c r="BE16" s="132">
        <v>0</v>
      </c>
      <c r="BF16" s="132">
        <v>0</v>
      </c>
      <c r="BG16" s="132">
        <v>5.1891685701352323E-2</v>
      </c>
      <c r="BH16" s="132">
        <v>0</v>
      </c>
      <c r="BI16" s="132">
        <v>0</v>
      </c>
      <c r="BJ16" s="131">
        <v>5.1891685701352323E-2</v>
      </c>
      <c r="BK16" s="132">
        <v>5.1891685701352323E-2</v>
      </c>
      <c r="BL16" s="132">
        <v>0</v>
      </c>
      <c r="BM16" s="132">
        <v>0</v>
      </c>
      <c r="BN16" s="132">
        <v>0</v>
      </c>
      <c r="BO16" s="131">
        <v>0.3051972</v>
      </c>
      <c r="BP16" s="131">
        <v>0</v>
      </c>
      <c r="BQ16" s="131">
        <v>0</v>
      </c>
      <c r="BR16" s="132">
        <v>0</v>
      </c>
      <c r="BS16" s="132">
        <v>0</v>
      </c>
      <c r="BT16" s="131">
        <v>1.8674161892994753E-2</v>
      </c>
      <c r="BU16" s="132">
        <v>1.2029504885099306E-2</v>
      </c>
      <c r="BV16" s="132">
        <v>6.6446570078954464E-3</v>
      </c>
      <c r="BW16" s="131">
        <v>2.2329140912602546E-2</v>
      </c>
      <c r="BX16" s="132">
        <v>1.6692706971283944E-2</v>
      </c>
      <c r="BY16" s="132">
        <v>8.4849543202645617E-4</v>
      </c>
      <c r="BZ16" s="132">
        <v>4.7879385092921452E-3</v>
      </c>
      <c r="CA16" s="131">
        <v>0</v>
      </c>
      <c r="CB16" s="131">
        <v>0</v>
      </c>
      <c r="CC16" s="131">
        <v>218.14193520000003</v>
      </c>
      <c r="CD16" s="132">
        <v>63.755289700934753</v>
      </c>
      <c r="CE16" s="132">
        <v>0</v>
      </c>
      <c r="CF16" s="132">
        <v>154.38664549906528</v>
      </c>
      <c r="CG16" s="50"/>
      <c r="CH16" s="125">
        <v>0</v>
      </c>
      <c r="CI16" s="64"/>
      <c r="CJ16" s="50"/>
      <c r="CK16" s="126">
        <v>219.21656914280544</v>
      </c>
      <c r="CL16" s="9"/>
    </row>
    <row r="17" spans="1:90" s="23" customFormat="1" ht="26.25" customHeight="1" x14ac:dyDescent="0.25">
      <c r="A17" s="278" t="s">
        <v>36</v>
      </c>
      <c r="B17" s="229" t="s">
        <v>178</v>
      </c>
      <c r="C17" s="119">
        <v>456013.06902886165</v>
      </c>
      <c r="D17" s="131">
        <v>9328.9490180088706</v>
      </c>
      <c r="E17" s="132">
        <v>9328.9490180088706</v>
      </c>
      <c r="F17" s="132">
        <v>0</v>
      </c>
      <c r="G17" s="132">
        <v>0</v>
      </c>
      <c r="H17" s="131">
        <v>1905.952330810813</v>
      </c>
      <c r="I17" s="131">
        <v>150132.80647690882</v>
      </c>
      <c r="J17" s="132">
        <v>27809.556970664096</v>
      </c>
      <c r="K17" s="132">
        <v>4385.5946591944521</v>
      </c>
      <c r="L17" s="132">
        <v>314.98382794040742</v>
      </c>
      <c r="M17" s="132">
        <v>1782.7759011044425</v>
      </c>
      <c r="N17" s="132">
        <v>1892.9566777067269</v>
      </c>
      <c r="O17" s="132">
        <v>16152.663808198848</v>
      </c>
      <c r="P17" s="132">
        <v>48294.244274244455</v>
      </c>
      <c r="Q17" s="132">
        <v>1977.2922452373703</v>
      </c>
      <c r="R17" s="132">
        <v>607.09123844679482</v>
      </c>
      <c r="S17" s="132">
        <v>15799.713771796856</v>
      </c>
      <c r="T17" s="132">
        <v>21730.894465231788</v>
      </c>
      <c r="U17" s="132">
        <v>2427.0806668271016</v>
      </c>
      <c r="V17" s="132">
        <v>594.83061132701482</v>
      </c>
      <c r="W17" s="132">
        <v>948.51387697048438</v>
      </c>
      <c r="X17" s="132">
        <v>1922.7976992574502</v>
      </c>
      <c r="Y17" s="132">
        <v>1695.7955565607776</v>
      </c>
      <c r="Z17" s="132">
        <v>367.4958297917064</v>
      </c>
      <c r="AA17" s="132">
        <v>584.57753791858352</v>
      </c>
      <c r="AB17" s="132">
        <v>843.94685848950178</v>
      </c>
      <c r="AC17" s="131">
        <v>207601.90669822888</v>
      </c>
      <c r="AD17" s="131">
        <v>1437.5152514769266</v>
      </c>
      <c r="AE17" s="132">
        <v>99.311131805928369</v>
      </c>
      <c r="AF17" s="132">
        <v>1338.2041196709979</v>
      </c>
      <c r="AG17" s="131">
        <v>5458.0989196845157</v>
      </c>
      <c r="AH17" s="131">
        <v>19735.776618128581</v>
      </c>
      <c r="AI17" s="132">
        <v>1765.0074294912752</v>
      </c>
      <c r="AJ17" s="132">
        <v>10375.995089550084</v>
      </c>
      <c r="AK17" s="132">
        <v>7594.7740990872189</v>
      </c>
      <c r="AL17" s="131">
        <v>6874.1218884371301</v>
      </c>
      <c r="AM17" s="132">
        <v>3529.1260179066912</v>
      </c>
      <c r="AN17" s="132">
        <v>4.1868961674188636</v>
      </c>
      <c r="AO17" s="132">
        <v>2.3060137749021519</v>
      </c>
      <c r="AP17" s="132">
        <v>3080.3837246447397</v>
      </c>
      <c r="AQ17" s="132">
        <v>258.1192359433785</v>
      </c>
      <c r="AR17" s="131">
        <v>6338.7406975863187</v>
      </c>
      <c r="AS17" s="131">
        <v>2145.6672113718564</v>
      </c>
      <c r="AT17" s="132">
        <v>703.78913591831133</v>
      </c>
      <c r="AU17" s="132">
        <v>437.18336641968261</v>
      </c>
      <c r="AV17" s="132">
        <v>190.95415590901976</v>
      </c>
      <c r="AW17" s="132">
        <v>813.74055312484245</v>
      </c>
      <c r="AX17" s="131">
        <v>2014.9078142438193</v>
      </c>
      <c r="AY17" s="132">
        <v>1076.6772222778307</v>
      </c>
      <c r="AZ17" s="132">
        <v>372.01133530843634</v>
      </c>
      <c r="BA17" s="132">
        <v>566.21925665755214</v>
      </c>
      <c r="BB17" s="131">
        <v>609.51247058774641</v>
      </c>
      <c r="BC17" s="132">
        <v>0</v>
      </c>
      <c r="BD17" s="131">
        <v>8019.5938325629304</v>
      </c>
      <c r="BE17" s="132">
        <v>6097.8875557593001</v>
      </c>
      <c r="BF17" s="132">
        <v>762.94446925964689</v>
      </c>
      <c r="BG17" s="132">
        <v>573.57507363739819</v>
      </c>
      <c r="BH17" s="132">
        <v>250.20552413177759</v>
      </c>
      <c r="BI17" s="132">
        <v>334.98120977480738</v>
      </c>
      <c r="BJ17" s="131">
        <v>3210.1055105212909</v>
      </c>
      <c r="BK17" s="132">
        <v>160.098615378728</v>
      </c>
      <c r="BL17" s="132">
        <v>2353.8950719745822</v>
      </c>
      <c r="BM17" s="132">
        <v>301.67966495596579</v>
      </c>
      <c r="BN17" s="132">
        <v>394.43215821201443</v>
      </c>
      <c r="BO17" s="131">
        <v>10429.064113101367</v>
      </c>
      <c r="BP17" s="131">
        <v>6367.0241884894567</v>
      </c>
      <c r="BQ17" s="131">
        <v>8249.8937809702893</v>
      </c>
      <c r="BR17" s="132">
        <v>5137.5096945549376</v>
      </c>
      <c r="BS17" s="132">
        <v>3112.3840864153526</v>
      </c>
      <c r="BT17" s="131">
        <v>2633.632572685689</v>
      </c>
      <c r="BU17" s="132">
        <v>1390.7621181140926</v>
      </c>
      <c r="BV17" s="132">
        <v>1242.8704545715964</v>
      </c>
      <c r="BW17" s="131">
        <v>3045.7732801721513</v>
      </c>
      <c r="BX17" s="132">
        <v>760.32845194691572</v>
      </c>
      <c r="BY17" s="132">
        <v>449.02810378469201</v>
      </c>
      <c r="BZ17" s="132">
        <v>1836.4167244405437</v>
      </c>
      <c r="CA17" s="131">
        <v>474.02635488419998</v>
      </c>
      <c r="CB17" s="131">
        <v>0</v>
      </c>
      <c r="CC17" s="131">
        <v>146274.38407562434</v>
      </c>
      <c r="CD17" s="132">
        <v>114397.75174429498</v>
      </c>
      <c r="CE17" s="132">
        <v>0.2831785036939905</v>
      </c>
      <c r="CF17" s="132">
        <v>31876.349152825678</v>
      </c>
      <c r="CG17" s="50"/>
      <c r="CH17" s="125">
        <v>0</v>
      </c>
      <c r="CI17" s="64"/>
      <c r="CJ17" s="50"/>
      <c r="CK17" s="126">
        <v>602287.45310448599</v>
      </c>
      <c r="CL17" s="9"/>
    </row>
    <row r="18" spans="1:90" s="23" customFormat="1" ht="26.25" customHeight="1" x14ac:dyDescent="0.25">
      <c r="A18" s="278" t="s">
        <v>37</v>
      </c>
      <c r="B18" s="229" t="s">
        <v>179</v>
      </c>
      <c r="C18" s="119">
        <v>10439.295100166077</v>
      </c>
      <c r="D18" s="131">
        <v>627.76045382243331</v>
      </c>
      <c r="E18" s="132">
        <v>231.32533238655859</v>
      </c>
      <c r="F18" s="132">
        <v>332.25100683417145</v>
      </c>
      <c r="G18" s="132">
        <v>64.184114601703271</v>
      </c>
      <c r="H18" s="131">
        <v>14.828241840595815</v>
      </c>
      <c r="I18" s="131">
        <v>627.92453882520101</v>
      </c>
      <c r="J18" s="132">
        <v>57.561738241851536</v>
      </c>
      <c r="K18" s="132">
        <v>13.863172369602504</v>
      </c>
      <c r="L18" s="132">
        <v>12.879733015382399</v>
      </c>
      <c r="M18" s="132">
        <v>0</v>
      </c>
      <c r="N18" s="132">
        <v>10.730650662788547</v>
      </c>
      <c r="O18" s="132">
        <v>0.63653620117562093</v>
      </c>
      <c r="P18" s="132">
        <v>21.16731299245086</v>
      </c>
      <c r="Q18" s="132">
        <v>1.2660682805457166</v>
      </c>
      <c r="R18" s="132">
        <v>37.983940218424088</v>
      </c>
      <c r="S18" s="132">
        <v>62.6740328149627</v>
      </c>
      <c r="T18" s="132">
        <v>11.15727564606401</v>
      </c>
      <c r="U18" s="132">
        <v>206.02488476898054</v>
      </c>
      <c r="V18" s="132">
        <v>26.210362377044511</v>
      </c>
      <c r="W18" s="132">
        <v>26.635897815726963</v>
      </c>
      <c r="X18" s="132">
        <v>33.546628895051292</v>
      </c>
      <c r="Y18" s="132">
        <v>37.912784296164077</v>
      </c>
      <c r="Z18" s="132">
        <v>24.770521824788894</v>
      </c>
      <c r="AA18" s="132">
        <v>20.05255398993523</v>
      </c>
      <c r="AB18" s="132">
        <v>22.85044441426145</v>
      </c>
      <c r="AC18" s="131">
        <v>48.56980476096809</v>
      </c>
      <c r="AD18" s="131">
        <v>177.68233557474775</v>
      </c>
      <c r="AE18" s="132">
        <v>44.471379920507403</v>
      </c>
      <c r="AF18" s="132">
        <v>133.21095565424034</v>
      </c>
      <c r="AG18" s="131">
        <v>820.40189124992708</v>
      </c>
      <c r="AH18" s="131">
        <v>1178.8587575636964</v>
      </c>
      <c r="AI18" s="132">
        <v>422.98793569340734</v>
      </c>
      <c r="AJ18" s="132">
        <v>656.59033333671459</v>
      </c>
      <c r="AK18" s="132">
        <v>99.28048853357447</v>
      </c>
      <c r="AL18" s="131">
        <v>3306.3855454411155</v>
      </c>
      <c r="AM18" s="132">
        <v>2465.012083823593</v>
      </c>
      <c r="AN18" s="132">
        <v>124.88654886122092</v>
      </c>
      <c r="AO18" s="132">
        <v>129.45294359100717</v>
      </c>
      <c r="AP18" s="132">
        <v>518.06819637667559</v>
      </c>
      <c r="AQ18" s="132">
        <v>68.965772788618779</v>
      </c>
      <c r="AR18" s="131">
        <v>110.34489507794645</v>
      </c>
      <c r="AS18" s="131">
        <v>333.09678528116501</v>
      </c>
      <c r="AT18" s="132">
        <v>12.33138330824066</v>
      </c>
      <c r="AU18" s="132">
        <v>11.652818006378661</v>
      </c>
      <c r="AV18" s="132">
        <v>75.001267114561671</v>
      </c>
      <c r="AW18" s="132">
        <v>234.11131685198399</v>
      </c>
      <c r="AX18" s="131">
        <v>209.09458350080149</v>
      </c>
      <c r="AY18" s="132">
        <v>10.508987962441461</v>
      </c>
      <c r="AZ18" s="132">
        <v>44.522702118708153</v>
      </c>
      <c r="BA18" s="132">
        <v>154.06289341965189</v>
      </c>
      <c r="BB18" s="131">
        <v>100.1537172211851</v>
      </c>
      <c r="BC18" s="132">
        <v>0</v>
      </c>
      <c r="BD18" s="131">
        <v>588.30681474524454</v>
      </c>
      <c r="BE18" s="132">
        <v>300.82790406338108</v>
      </c>
      <c r="BF18" s="132">
        <v>229.21704825116984</v>
      </c>
      <c r="BG18" s="132">
        <v>20.873696334918421</v>
      </c>
      <c r="BH18" s="132">
        <v>11.533059779764523</v>
      </c>
      <c r="BI18" s="132">
        <v>25.855106316010627</v>
      </c>
      <c r="BJ18" s="131">
        <v>816.36649738148867</v>
      </c>
      <c r="BK18" s="132">
        <v>293.63691829622701</v>
      </c>
      <c r="BL18" s="132">
        <v>39.892999688651436</v>
      </c>
      <c r="BM18" s="132">
        <v>3.7959069524998251E-2</v>
      </c>
      <c r="BN18" s="132">
        <v>482.79862032708525</v>
      </c>
      <c r="BO18" s="131">
        <v>734.82412492412766</v>
      </c>
      <c r="BP18" s="131">
        <v>89.881451561429287</v>
      </c>
      <c r="BQ18" s="131">
        <v>387.57494316739633</v>
      </c>
      <c r="BR18" s="132">
        <v>351.70974840011201</v>
      </c>
      <c r="BS18" s="132">
        <v>35.865194767284294</v>
      </c>
      <c r="BT18" s="131">
        <v>59.303109815001818</v>
      </c>
      <c r="BU18" s="132">
        <v>20.459436545149956</v>
      </c>
      <c r="BV18" s="132">
        <v>38.843673269851863</v>
      </c>
      <c r="BW18" s="131">
        <v>207.93660841160718</v>
      </c>
      <c r="BX18" s="132">
        <v>95.794382545043931</v>
      </c>
      <c r="BY18" s="132">
        <v>5.6360757464775926</v>
      </c>
      <c r="BZ18" s="132">
        <v>106.50615012008566</v>
      </c>
      <c r="CA18" s="131">
        <v>0</v>
      </c>
      <c r="CB18" s="131">
        <v>0</v>
      </c>
      <c r="CC18" s="131">
        <v>41548.523157485499</v>
      </c>
      <c r="CD18" s="132">
        <v>273.79395743754566</v>
      </c>
      <c r="CE18" s="132">
        <v>40605.775968186601</v>
      </c>
      <c r="CF18" s="132">
        <v>668.95323186134704</v>
      </c>
      <c r="CG18" s="50"/>
      <c r="CH18" s="125">
        <v>0</v>
      </c>
      <c r="CI18" s="64"/>
      <c r="CJ18" s="50"/>
      <c r="CK18" s="126">
        <v>51987.818257651576</v>
      </c>
      <c r="CL18" s="9"/>
    </row>
    <row r="19" spans="1:90" s="23" customFormat="1" ht="26.25" customHeight="1" x14ac:dyDescent="0.25">
      <c r="A19" s="278" t="s">
        <v>38</v>
      </c>
      <c r="B19" s="229" t="s">
        <v>180</v>
      </c>
      <c r="C19" s="119">
        <v>53204.202644393736</v>
      </c>
      <c r="D19" s="131">
        <v>0</v>
      </c>
      <c r="E19" s="132">
        <v>0</v>
      </c>
      <c r="F19" s="132">
        <v>0</v>
      </c>
      <c r="G19" s="132">
        <v>0</v>
      </c>
      <c r="H19" s="131">
        <v>0</v>
      </c>
      <c r="I19" s="131">
        <v>0.16370099999999999</v>
      </c>
      <c r="J19" s="132">
        <v>0.16370099999999999</v>
      </c>
      <c r="K19" s="132">
        <v>0</v>
      </c>
      <c r="L19" s="132">
        <v>0</v>
      </c>
      <c r="M19" s="132">
        <v>0</v>
      </c>
      <c r="N19" s="132">
        <v>0</v>
      </c>
      <c r="O19" s="132">
        <v>0</v>
      </c>
      <c r="P19" s="132">
        <v>0</v>
      </c>
      <c r="Q19" s="132">
        <v>0</v>
      </c>
      <c r="R19" s="132">
        <v>0</v>
      </c>
      <c r="S19" s="132">
        <v>0</v>
      </c>
      <c r="T19" s="132">
        <v>0</v>
      </c>
      <c r="U19" s="132">
        <v>0</v>
      </c>
      <c r="V19" s="132">
        <v>0</v>
      </c>
      <c r="W19" s="132">
        <v>0</v>
      </c>
      <c r="X19" s="132">
        <v>0</v>
      </c>
      <c r="Y19" s="132">
        <v>0</v>
      </c>
      <c r="Z19" s="132">
        <v>0</v>
      </c>
      <c r="AA19" s="132">
        <v>0</v>
      </c>
      <c r="AB19" s="132">
        <v>0</v>
      </c>
      <c r="AC19" s="131">
        <v>69.97366559999999</v>
      </c>
      <c r="AD19" s="131">
        <v>0</v>
      </c>
      <c r="AE19" s="132">
        <v>0</v>
      </c>
      <c r="AF19" s="132">
        <v>0</v>
      </c>
      <c r="AG19" s="131">
        <v>0</v>
      </c>
      <c r="AH19" s="131">
        <v>0</v>
      </c>
      <c r="AI19" s="132">
        <v>0</v>
      </c>
      <c r="AJ19" s="132">
        <v>0</v>
      </c>
      <c r="AK19" s="132">
        <v>0</v>
      </c>
      <c r="AL19" s="131">
        <v>51234.224625683048</v>
      </c>
      <c r="AM19" s="132">
        <v>0</v>
      </c>
      <c r="AN19" s="132">
        <v>0</v>
      </c>
      <c r="AO19" s="132">
        <v>51234.224625683048</v>
      </c>
      <c r="AP19" s="132">
        <v>0</v>
      </c>
      <c r="AQ19" s="132">
        <v>0</v>
      </c>
      <c r="AR19" s="131">
        <v>0.9367869723952873</v>
      </c>
      <c r="AS19" s="131">
        <v>0</v>
      </c>
      <c r="AT19" s="132">
        <v>0</v>
      </c>
      <c r="AU19" s="132">
        <v>0</v>
      </c>
      <c r="AV19" s="132">
        <v>0</v>
      </c>
      <c r="AW19" s="132">
        <v>0</v>
      </c>
      <c r="AX19" s="131">
        <v>0</v>
      </c>
      <c r="AY19" s="132">
        <v>0</v>
      </c>
      <c r="AZ19" s="132">
        <v>0</v>
      </c>
      <c r="BA19" s="132">
        <v>0</v>
      </c>
      <c r="BB19" s="131">
        <v>0</v>
      </c>
      <c r="BC19" s="132">
        <v>0</v>
      </c>
      <c r="BD19" s="131">
        <v>0</v>
      </c>
      <c r="BE19" s="132">
        <v>0</v>
      </c>
      <c r="BF19" s="132">
        <v>0</v>
      </c>
      <c r="BG19" s="132">
        <v>0</v>
      </c>
      <c r="BH19" s="132">
        <v>0</v>
      </c>
      <c r="BI19" s="132">
        <v>0</v>
      </c>
      <c r="BJ19" s="131">
        <v>0</v>
      </c>
      <c r="BK19" s="132">
        <v>0</v>
      </c>
      <c r="BL19" s="132">
        <v>0</v>
      </c>
      <c r="BM19" s="132">
        <v>0</v>
      </c>
      <c r="BN19" s="132">
        <v>0</v>
      </c>
      <c r="BO19" s="131">
        <v>1898.9038651382975</v>
      </c>
      <c r="BP19" s="131">
        <v>0</v>
      </c>
      <c r="BQ19" s="131">
        <v>0</v>
      </c>
      <c r="BR19" s="132">
        <v>0</v>
      </c>
      <c r="BS19" s="132">
        <v>0</v>
      </c>
      <c r="BT19" s="131">
        <v>0</v>
      </c>
      <c r="BU19" s="132">
        <v>0</v>
      </c>
      <c r="BV19" s="132">
        <v>0</v>
      </c>
      <c r="BW19" s="131">
        <v>0</v>
      </c>
      <c r="BX19" s="132">
        <v>0</v>
      </c>
      <c r="BY19" s="132">
        <v>0</v>
      </c>
      <c r="BZ19" s="132">
        <v>0</v>
      </c>
      <c r="CA19" s="131">
        <v>0</v>
      </c>
      <c r="CB19" s="131">
        <v>0</v>
      </c>
      <c r="CC19" s="131">
        <v>0</v>
      </c>
      <c r="CD19" s="132">
        <v>0</v>
      </c>
      <c r="CE19" s="132">
        <v>0</v>
      </c>
      <c r="CF19" s="132">
        <v>0</v>
      </c>
      <c r="CG19" s="50"/>
      <c r="CH19" s="125">
        <v>0</v>
      </c>
      <c r="CI19" s="64"/>
      <c r="CJ19" s="50"/>
      <c r="CK19" s="126">
        <v>53204.202644393736</v>
      </c>
      <c r="CL19" s="9"/>
    </row>
    <row r="20" spans="1:90" s="23" customFormat="1" ht="26.25" customHeight="1" x14ac:dyDescent="0.25">
      <c r="A20" s="278" t="s">
        <v>39</v>
      </c>
      <c r="B20" s="229" t="s">
        <v>181</v>
      </c>
      <c r="C20" s="119">
        <v>0</v>
      </c>
      <c r="D20" s="131">
        <v>0</v>
      </c>
      <c r="E20" s="132">
        <v>0</v>
      </c>
      <c r="F20" s="132">
        <v>0</v>
      </c>
      <c r="G20" s="132">
        <v>0</v>
      </c>
      <c r="H20" s="131">
        <v>0</v>
      </c>
      <c r="I20" s="131">
        <v>0</v>
      </c>
      <c r="J20" s="132">
        <v>0</v>
      </c>
      <c r="K20" s="132">
        <v>0</v>
      </c>
      <c r="L20" s="132">
        <v>0</v>
      </c>
      <c r="M20" s="132">
        <v>0</v>
      </c>
      <c r="N20" s="132">
        <v>0</v>
      </c>
      <c r="O20" s="132">
        <v>0</v>
      </c>
      <c r="P20" s="132">
        <v>0</v>
      </c>
      <c r="Q20" s="132">
        <v>0</v>
      </c>
      <c r="R20" s="132">
        <v>0</v>
      </c>
      <c r="S20" s="132">
        <v>0</v>
      </c>
      <c r="T20" s="132">
        <v>0</v>
      </c>
      <c r="U20" s="132">
        <v>0</v>
      </c>
      <c r="V20" s="132">
        <v>0</v>
      </c>
      <c r="W20" s="132">
        <v>0</v>
      </c>
      <c r="X20" s="132">
        <v>0</v>
      </c>
      <c r="Y20" s="132">
        <v>0</v>
      </c>
      <c r="Z20" s="132">
        <v>0</v>
      </c>
      <c r="AA20" s="132">
        <v>0</v>
      </c>
      <c r="AB20" s="132">
        <v>0</v>
      </c>
      <c r="AC20" s="131">
        <v>0</v>
      </c>
      <c r="AD20" s="131">
        <v>0</v>
      </c>
      <c r="AE20" s="132">
        <v>0</v>
      </c>
      <c r="AF20" s="132">
        <v>0</v>
      </c>
      <c r="AG20" s="131">
        <v>0</v>
      </c>
      <c r="AH20" s="131">
        <v>0</v>
      </c>
      <c r="AI20" s="132">
        <v>0</v>
      </c>
      <c r="AJ20" s="132">
        <v>0</v>
      </c>
      <c r="AK20" s="132">
        <v>0</v>
      </c>
      <c r="AL20" s="131">
        <v>0</v>
      </c>
      <c r="AM20" s="132">
        <v>0</v>
      </c>
      <c r="AN20" s="132">
        <v>0</v>
      </c>
      <c r="AO20" s="132">
        <v>0</v>
      </c>
      <c r="AP20" s="132">
        <v>0</v>
      </c>
      <c r="AQ20" s="132">
        <v>0</v>
      </c>
      <c r="AR20" s="131">
        <v>0</v>
      </c>
      <c r="AS20" s="131">
        <v>0</v>
      </c>
      <c r="AT20" s="132">
        <v>0</v>
      </c>
      <c r="AU20" s="132">
        <v>0</v>
      </c>
      <c r="AV20" s="132">
        <v>0</v>
      </c>
      <c r="AW20" s="132">
        <v>0</v>
      </c>
      <c r="AX20" s="131">
        <v>0</v>
      </c>
      <c r="AY20" s="132">
        <v>0</v>
      </c>
      <c r="AZ20" s="132">
        <v>0</v>
      </c>
      <c r="BA20" s="132">
        <v>0</v>
      </c>
      <c r="BB20" s="131">
        <v>0</v>
      </c>
      <c r="BC20" s="132">
        <v>0</v>
      </c>
      <c r="BD20" s="131">
        <v>0</v>
      </c>
      <c r="BE20" s="132">
        <v>0</v>
      </c>
      <c r="BF20" s="132">
        <v>0</v>
      </c>
      <c r="BG20" s="132">
        <v>0</v>
      </c>
      <c r="BH20" s="132">
        <v>0</v>
      </c>
      <c r="BI20" s="132">
        <v>0</v>
      </c>
      <c r="BJ20" s="131">
        <v>0</v>
      </c>
      <c r="BK20" s="132">
        <v>0</v>
      </c>
      <c r="BL20" s="132">
        <v>0</v>
      </c>
      <c r="BM20" s="132">
        <v>0</v>
      </c>
      <c r="BN20" s="132">
        <v>0</v>
      </c>
      <c r="BO20" s="131">
        <v>0</v>
      </c>
      <c r="BP20" s="131">
        <v>0</v>
      </c>
      <c r="BQ20" s="131">
        <v>0</v>
      </c>
      <c r="BR20" s="132">
        <v>0</v>
      </c>
      <c r="BS20" s="132">
        <v>0</v>
      </c>
      <c r="BT20" s="131">
        <v>0</v>
      </c>
      <c r="BU20" s="132">
        <v>0</v>
      </c>
      <c r="BV20" s="132">
        <v>0</v>
      </c>
      <c r="BW20" s="131">
        <v>0</v>
      </c>
      <c r="BX20" s="132">
        <v>0</v>
      </c>
      <c r="BY20" s="132">
        <v>0</v>
      </c>
      <c r="BZ20" s="132">
        <v>0</v>
      </c>
      <c r="CA20" s="131">
        <v>0</v>
      </c>
      <c r="CB20" s="131">
        <v>0</v>
      </c>
      <c r="CC20" s="131">
        <v>0</v>
      </c>
      <c r="CD20" s="132">
        <v>0</v>
      </c>
      <c r="CE20" s="132">
        <v>0</v>
      </c>
      <c r="CF20" s="132">
        <v>0</v>
      </c>
      <c r="CG20" s="50"/>
      <c r="CH20" s="125">
        <v>0</v>
      </c>
      <c r="CI20" s="64"/>
      <c r="CJ20" s="50"/>
      <c r="CK20" s="126">
        <v>0</v>
      </c>
      <c r="CL20" s="9"/>
    </row>
    <row r="21" spans="1:90" s="23" customFormat="1" ht="26.25" customHeight="1" x14ac:dyDescent="0.25">
      <c r="A21" s="278" t="s">
        <v>40</v>
      </c>
      <c r="B21" s="229" t="s">
        <v>182</v>
      </c>
      <c r="C21" s="119">
        <v>173839.63628806369</v>
      </c>
      <c r="D21" s="131">
        <v>606.14011914110858</v>
      </c>
      <c r="E21" s="132">
        <v>542.4534357873174</v>
      </c>
      <c r="F21" s="132">
        <v>63.686683353791132</v>
      </c>
      <c r="G21" s="132">
        <v>0</v>
      </c>
      <c r="H21" s="131">
        <v>334.0438475897414</v>
      </c>
      <c r="I21" s="131">
        <v>8744.6655610812122</v>
      </c>
      <c r="J21" s="132">
        <v>2233.3042593477621</v>
      </c>
      <c r="K21" s="132">
        <v>166.40530894988225</v>
      </c>
      <c r="L21" s="132">
        <v>330.52754894302836</v>
      </c>
      <c r="M21" s="132">
        <v>53.367169954676051</v>
      </c>
      <c r="N21" s="132">
        <v>115.53075928387537</v>
      </c>
      <c r="O21" s="132">
        <v>277.20639125903062</v>
      </c>
      <c r="P21" s="132">
        <v>486.44878880384761</v>
      </c>
      <c r="Q21" s="132">
        <v>81.728377501691511</v>
      </c>
      <c r="R21" s="132">
        <v>158.90832561032732</v>
      </c>
      <c r="S21" s="132">
        <v>1628.0190282907843</v>
      </c>
      <c r="T21" s="132">
        <v>729.14485726020098</v>
      </c>
      <c r="U21" s="132">
        <v>695.90308685885122</v>
      </c>
      <c r="V21" s="132">
        <v>215.10679497182383</v>
      </c>
      <c r="W21" s="132">
        <v>301.30621256046868</v>
      </c>
      <c r="X21" s="132">
        <v>307.60979178329001</v>
      </c>
      <c r="Y21" s="132">
        <v>98.247704064357606</v>
      </c>
      <c r="Z21" s="132">
        <v>46.325406397755039</v>
      </c>
      <c r="AA21" s="132">
        <v>248.50554441120127</v>
      </c>
      <c r="AB21" s="132">
        <v>571.07020482835833</v>
      </c>
      <c r="AC21" s="131">
        <v>411.90234048681862</v>
      </c>
      <c r="AD21" s="131">
        <v>3041.102487601027</v>
      </c>
      <c r="AE21" s="132">
        <v>68.528662215988447</v>
      </c>
      <c r="AF21" s="132">
        <v>2972.5738253850386</v>
      </c>
      <c r="AG21" s="131">
        <v>21717.092991792266</v>
      </c>
      <c r="AH21" s="131">
        <v>11986.893067283092</v>
      </c>
      <c r="AI21" s="132">
        <v>3142.8677219652882</v>
      </c>
      <c r="AJ21" s="132">
        <v>7393.0811188992129</v>
      </c>
      <c r="AK21" s="132">
        <v>1450.9442264185914</v>
      </c>
      <c r="AL21" s="131">
        <v>93336.684321859313</v>
      </c>
      <c r="AM21" s="132">
        <v>63069.775507457969</v>
      </c>
      <c r="AN21" s="132">
        <v>9451.5223449619516</v>
      </c>
      <c r="AO21" s="132">
        <v>0</v>
      </c>
      <c r="AP21" s="132">
        <v>19397.556071890223</v>
      </c>
      <c r="AQ21" s="132">
        <v>1417.8303975491526</v>
      </c>
      <c r="AR21" s="131">
        <v>550.08923231966685</v>
      </c>
      <c r="AS21" s="131">
        <v>1333.5229674425887</v>
      </c>
      <c r="AT21" s="132">
        <v>355.29644074064845</v>
      </c>
      <c r="AU21" s="132">
        <v>247.04849751448725</v>
      </c>
      <c r="AV21" s="132">
        <v>266.48061728412983</v>
      </c>
      <c r="AW21" s="132">
        <v>464.69741190332309</v>
      </c>
      <c r="AX21" s="131">
        <v>1622.7057191905726</v>
      </c>
      <c r="AY21" s="132">
        <v>437.42517558204582</v>
      </c>
      <c r="AZ21" s="132">
        <v>332.05635047428405</v>
      </c>
      <c r="BA21" s="132">
        <v>853.2241931342428</v>
      </c>
      <c r="BB21" s="131">
        <v>1494.8753246154226</v>
      </c>
      <c r="BC21" s="132">
        <v>0</v>
      </c>
      <c r="BD21" s="131">
        <v>4949.1305824267365</v>
      </c>
      <c r="BE21" s="132">
        <v>2484.813671803965</v>
      </c>
      <c r="BF21" s="132">
        <v>1638.3328344709437</v>
      </c>
      <c r="BG21" s="132">
        <v>324.3795822403074</v>
      </c>
      <c r="BH21" s="132">
        <v>304.97283476192672</v>
      </c>
      <c r="BI21" s="132">
        <v>196.6316591495945</v>
      </c>
      <c r="BJ21" s="131">
        <v>9181.9759619527285</v>
      </c>
      <c r="BK21" s="132">
        <v>5076.3856036263587</v>
      </c>
      <c r="BL21" s="132">
        <v>272.74173978842902</v>
      </c>
      <c r="BM21" s="132">
        <v>11.943405670470716</v>
      </c>
      <c r="BN21" s="132">
        <v>3820.9052128674693</v>
      </c>
      <c r="BO21" s="131">
        <v>6557.4659337826433</v>
      </c>
      <c r="BP21" s="131">
        <v>1367.0397213264707</v>
      </c>
      <c r="BQ21" s="131">
        <v>3741.0462546698391</v>
      </c>
      <c r="BR21" s="132">
        <v>2833.7124567537876</v>
      </c>
      <c r="BS21" s="132">
        <v>907.33379791605125</v>
      </c>
      <c r="BT21" s="131">
        <v>526.14147083618309</v>
      </c>
      <c r="BU21" s="132">
        <v>190.8443623541273</v>
      </c>
      <c r="BV21" s="132">
        <v>335.29710848205582</v>
      </c>
      <c r="BW21" s="131">
        <v>2337.1183826662991</v>
      </c>
      <c r="BX21" s="132">
        <v>302.85171660920548</v>
      </c>
      <c r="BY21" s="132">
        <v>682.56442508427676</v>
      </c>
      <c r="BZ21" s="132">
        <v>1351.7022409728168</v>
      </c>
      <c r="CA21" s="131">
        <v>0</v>
      </c>
      <c r="CB21" s="131">
        <v>0</v>
      </c>
      <c r="CC21" s="131">
        <v>79062.554072818893</v>
      </c>
      <c r="CD21" s="132">
        <v>0</v>
      </c>
      <c r="CE21" s="132">
        <v>79062.554072818893</v>
      </c>
      <c r="CF21" s="132">
        <v>0</v>
      </c>
      <c r="CG21" s="50"/>
      <c r="CH21" s="125">
        <v>0</v>
      </c>
      <c r="CI21" s="64"/>
      <c r="CJ21" s="50"/>
      <c r="CK21" s="126">
        <v>252902.19036088258</v>
      </c>
      <c r="CL21" s="9"/>
    </row>
    <row r="22" spans="1:90" s="23" customFormat="1" ht="26.25" customHeight="1" x14ac:dyDescent="0.25">
      <c r="A22" s="278" t="s">
        <v>41</v>
      </c>
      <c r="B22" s="229" t="s">
        <v>183</v>
      </c>
      <c r="C22" s="119">
        <v>54949.860891342927</v>
      </c>
      <c r="D22" s="131">
        <v>14951.330592537106</v>
      </c>
      <c r="E22" s="132">
        <v>9405.5242137471359</v>
      </c>
      <c r="F22" s="132">
        <v>3219.2151252969466</v>
      </c>
      <c r="G22" s="132">
        <v>2326.5912534930239</v>
      </c>
      <c r="H22" s="131">
        <v>265.20215648563243</v>
      </c>
      <c r="I22" s="131">
        <v>8129.5742370261878</v>
      </c>
      <c r="J22" s="132">
        <v>1613.5247152439169</v>
      </c>
      <c r="K22" s="132">
        <v>245.5698315200641</v>
      </c>
      <c r="L22" s="132">
        <v>359.65711009172907</v>
      </c>
      <c r="M22" s="132">
        <v>130.1120664287636</v>
      </c>
      <c r="N22" s="132">
        <v>129.18148048750922</v>
      </c>
      <c r="O22" s="132">
        <v>71.149039423105521</v>
      </c>
      <c r="P22" s="132">
        <v>636.04101357788431</v>
      </c>
      <c r="Q22" s="132">
        <v>249.54078903290946</v>
      </c>
      <c r="R22" s="132">
        <v>672.04045239462641</v>
      </c>
      <c r="S22" s="132">
        <v>1862.5281047624344</v>
      </c>
      <c r="T22" s="132">
        <v>504.12625840445628</v>
      </c>
      <c r="U22" s="132">
        <v>312.20369524982459</v>
      </c>
      <c r="V22" s="132">
        <v>64.005314886075737</v>
      </c>
      <c r="W22" s="132">
        <v>100.96885190618539</v>
      </c>
      <c r="X22" s="132">
        <v>243.50951849243097</v>
      </c>
      <c r="Y22" s="132">
        <v>139.41929651035855</v>
      </c>
      <c r="Z22" s="132">
        <v>46.264641044939566</v>
      </c>
      <c r="AA22" s="132">
        <v>641.37183309951274</v>
      </c>
      <c r="AB22" s="132">
        <v>108.36022446946004</v>
      </c>
      <c r="AC22" s="131">
        <v>547.19125721596947</v>
      </c>
      <c r="AD22" s="131">
        <v>526.48884241194605</v>
      </c>
      <c r="AE22" s="132">
        <v>40.150022190785137</v>
      </c>
      <c r="AF22" s="132">
        <v>486.33882022116086</v>
      </c>
      <c r="AG22" s="131">
        <v>6128.777863278935</v>
      </c>
      <c r="AH22" s="131">
        <v>6373.52931593422</v>
      </c>
      <c r="AI22" s="132">
        <v>687.85846857255137</v>
      </c>
      <c r="AJ22" s="132">
        <v>2899.7726810577533</v>
      </c>
      <c r="AK22" s="132">
        <v>2785.8981663039158</v>
      </c>
      <c r="AL22" s="131">
        <v>2549.5848573807016</v>
      </c>
      <c r="AM22" s="132">
        <v>1814.3965965613008</v>
      </c>
      <c r="AN22" s="132">
        <v>3.801925874098643</v>
      </c>
      <c r="AO22" s="132">
        <v>1.0463462647259509</v>
      </c>
      <c r="AP22" s="132">
        <v>635.3098235846843</v>
      </c>
      <c r="AQ22" s="132">
        <v>95.030165095891647</v>
      </c>
      <c r="AR22" s="131">
        <v>1757.3986210355981</v>
      </c>
      <c r="AS22" s="131">
        <v>429.65303880640124</v>
      </c>
      <c r="AT22" s="132">
        <v>83.924015263285071</v>
      </c>
      <c r="AU22" s="132">
        <v>117.83007008031674</v>
      </c>
      <c r="AV22" s="132">
        <v>68.013826069948351</v>
      </c>
      <c r="AW22" s="132">
        <v>159.88512739285105</v>
      </c>
      <c r="AX22" s="131">
        <v>455.56816741670718</v>
      </c>
      <c r="AY22" s="132">
        <v>253.39424782975905</v>
      </c>
      <c r="AZ22" s="132">
        <v>91.52830721781153</v>
      </c>
      <c r="BA22" s="132">
        <v>110.64561236913656</v>
      </c>
      <c r="BB22" s="131">
        <v>165.25788125699654</v>
      </c>
      <c r="BC22" s="132">
        <v>0</v>
      </c>
      <c r="BD22" s="131">
        <v>1873.9641171804269</v>
      </c>
      <c r="BE22" s="132">
        <v>1375.9183902085133</v>
      </c>
      <c r="BF22" s="132">
        <v>161.01721610892875</v>
      </c>
      <c r="BG22" s="132">
        <v>203.20402224420002</v>
      </c>
      <c r="BH22" s="132">
        <v>57.811877594777691</v>
      </c>
      <c r="BI22" s="132">
        <v>76.012611024007199</v>
      </c>
      <c r="BJ22" s="131">
        <v>707.40319194722372</v>
      </c>
      <c r="BK22" s="132">
        <v>33.517658618500739</v>
      </c>
      <c r="BL22" s="132">
        <v>493.05172731381134</v>
      </c>
      <c r="BM22" s="132">
        <v>63.984425280604732</v>
      </c>
      <c r="BN22" s="132">
        <v>116.84938073430692</v>
      </c>
      <c r="BO22" s="131">
        <v>2821.9832772216469</v>
      </c>
      <c r="BP22" s="131">
        <v>3818.6940729762082</v>
      </c>
      <c r="BQ22" s="131">
        <v>1885.5467651006586</v>
      </c>
      <c r="BR22" s="132">
        <v>874.33744529602427</v>
      </c>
      <c r="BS22" s="132">
        <v>1011.2093198046343</v>
      </c>
      <c r="BT22" s="131">
        <v>686.47656107561693</v>
      </c>
      <c r="BU22" s="132">
        <v>359.25590551405008</v>
      </c>
      <c r="BV22" s="132">
        <v>327.2206555615669</v>
      </c>
      <c r="BW22" s="131">
        <v>761.46590118079189</v>
      </c>
      <c r="BX22" s="132">
        <v>153.06470060305702</v>
      </c>
      <c r="BY22" s="132">
        <v>160.66677933254519</v>
      </c>
      <c r="BZ22" s="132">
        <v>447.73442124518965</v>
      </c>
      <c r="CA22" s="131">
        <v>114.77017387395257</v>
      </c>
      <c r="CB22" s="131">
        <v>0</v>
      </c>
      <c r="CC22" s="131">
        <v>124550.11555286165</v>
      </c>
      <c r="CD22" s="132">
        <v>111870.37511557696</v>
      </c>
      <c r="CE22" s="132">
        <v>0</v>
      </c>
      <c r="CF22" s="132">
        <v>12679.74043728469</v>
      </c>
      <c r="CG22" s="50"/>
      <c r="CH22" s="125">
        <v>0</v>
      </c>
      <c r="CI22" s="64"/>
      <c r="CJ22" s="50"/>
      <c r="CK22" s="126">
        <v>179499.97644420457</v>
      </c>
      <c r="CL22" s="9"/>
    </row>
    <row r="23" spans="1:90" s="23" customFormat="1" ht="26.25" customHeight="1" x14ac:dyDescent="0.25">
      <c r="A23" s="278" t="s">
        <v>42</v>
      </c>
      <c r="B23" s="229" t="s">
        <v>184</v>
      </c>
      <c r="C23" s="119">
        <v>63715.327033776506</v>
      </c>
      <c r="D23" s="131">
        <v>2386.9310450850162</v>
      </c>
      <c r="E23" s="132">
        <v>2386.9310450850162</v>
      </c>
      <c r="F23" s="132">
        <v>0</v>
      </c>
      <c r="G23" s="132">
        <v>0</v>
      </c>
      <c r="H23" s="131">
        <v>1097.629553168349</v>
      </c>
      <c r="I23" s="131">
        <v>20868.072396091891</v>
      </c>
      <c r="J23" s="132">
        <v>2113.4365622499481</v>
      </c>
      <c r="K23" s="132">
        <v>174.71168803233047</v>
      </c>
      <c r="L23" s="132">
        <v>97.76483905351661</v>
      </c>
      <c r="M23" s="132">
        <v>1663.6014237396985</v>
      </c>
      <c r="N23" s="132">
        <v>158.72662203961559</v>
      </c>
      <c r="O23" s="132">
        <v>6999.7149332683803</v>
      </c>
      <c r="P23" s="132">
        <v>2064.4226231356183</v>
      </c>
      <c r="Q23" s="132">
        <v>224.71969770759384</v>
      </c>
      <c r="R23" s="132">
        <v>202.33951813705269</v>
      </c>
      <c r="S23" s="132">
        <v>6139.8600484635399</v>
      </c>
      <c r="T23" s="132">
        <v>692.11699806527463</v>
      </c>
      <c r="U23" s="132">
        <v>5.4088918114984041</v>
      </c>
      <c r="V23" s="132">
        <v>32.10122717421477</v>
      </c>
      <c r="W23" s="132">
        <v>68.085840177305286</v>
      </c>
      <c r="X23" s="132">
        <v>4.3496778925864978</v>
      </c>
      <c r="Y23" s="132">
        <v>3.6838083288877543</v>
      </c>
      <c r="Z23" s="132">
        <v>0.37341075238763743</v>
      </c>
      <c r="AA23" s="132">
        <v>196.45433358685071</v>
      </c>
      <c r="AB23" s="132">
        <v>26.200252475588417</v>
      </c>
      <c r="AC23" s="131">
        <v>1047.4315130708217</v>
      </c>
      <c r="AD23" s="131">
        <v>135.66735750846703</v>
      </c>
      <c r="AE23" s="132">
        <v>16.969133371976671</v>
      </c>
      <c r="AF23" s="132">
        <v>118.69822413649037</v>
      </c>
      <c r="AG23" s="131">
        <v>1727.1156681390778</v>
      </c>
      <c r="AH23" s="131">
        <v>207.90332480913514</v>
      </c>
      <c r="AI23" s="132">
        <v>16.106705101636837</v>
      </c>
      <c r="AJ23" s="132">
        <v>131.61896623339442</v>
      </c>
      <c r="AK23" s="132">
        <v>60.177653474103877</v>
      </c>
      <c r="AL23" s="131">
        <v>35540.84998693419</v>
      </c>
      <c r="AM23" s="132">
        <v>0.24503055510030708</v>
      </c>
      <c r="AN23" s="132">
        <v>35527.700121691203</v>
      </c>
      <c r="AO23" s="132">
        <v>6.1211355332815506E-4</v>
      </c>
      <c r="AP23" s="132">
        <v>12.126198645016977</v>
      </c>
      <c r="AQ23" s="132">
        <v>0.77802392931000441</v>
      </c>
      <c r="AR23" s="131">
        <v>0.59534916044415531</v>
      </c>
      <c r="AS23" s="131">
        <v>41.860914955226391</v>
      </c>
      <c r="AT23" s="132">
        <v>0.62245860904423611</v>
      </c>
      <c r="AU23" s="132">
        <v>37.959445276725269</v>
      </c>
      <c r="AV23" s="132">
        <v>0.33129084810736692</v>
      </c>
      <c r="AW23" s="132">
        <v>2.9477202213495204</v>
      </c>
      <c r="AX23" s="131">
        <v>4.8000810084788448</v>
      </c>
      <c r="AY23" s="132">
        <v>2.467542042178867</v>
      </c>
      <c r="AZ23" s="132">
        <v>0.72943258901458707</v>
      </c>
      <c r="BA23" s="132">
        <v>1.6031063772853904</v>
      </c>
      <c r="BB23" s="131">
        <v>1.0851767294802752</v>
      </c>
      <c r="BC23" s="132">
        <v>0</v>
      </c>
      <c r="BD23" s="131">
        <v>22.663960881575193</v>
      </c>
      <c r="BE23" s="132">
        <v>17.191217570380275</v>
      </c>
      <c r="BF23" s="132">
        <v>2.5866757773899418</v>
      </c>
      <c r="BG23" s="132">
        <v>1.2633501809731909</v>
      </c>
      <c r="BH23" s="132">
        <v>0.71119942678513182</v>
      </c>
      <c r="BI23" s="132">
        <v>0.91151792604665172</v>
      </c>
      <c r="BJ23" s="131">
        <v>10.730587051130097</v>
      </c>
      <c r="BK23" s="132">
        <v>0.58196212501650924</v>
      </c>
      <c r="BL23" s="132">
        <v>8.7755001286837562</v>
      </c>
      <c r="BM23" s="132">
        <v>1.1300743779410416</v>
      </c>
      <c r="BN23" s="132">
        <v>0.243050419488789</v>
      </c>
      <c r="BO23" s="131">
        <v>26.527263605251218</v>
      </c>
      <c r="BP23" s="131">
        <v>1.298944662165157</v>
      </c>
      <c r="BQ23" s="131">
        <v>1.6159403591416752</v>
      </c>
      <c r="BR23" s="132">
        <v>0.78891090985288925</v>
      </c>
      <c r="BS23" s="132">
        <v>0.82702944928878586</v>
      </c>
      <c r="BT23" s="131">
        <v>159.05090086154109</v>
      </c>
      <c r="BU23" s="132">
        <v>73.114916776977381</v>
      </c>
      <c r="BV23" s="132">
        <v>85.935984084563728</v>
      </c>
      <c r="BW23" s="131">
        <v>342.84638891144334</v>
      </c>
      <c r="BX23" s="132">
        <v>49.03358586821529</v>
      </c>
      <c r="BY23" s="132">
        <v>4.4377880797902813</v>
      </c>
      <c r="BZ23" s="132">
        <v>289.37501496343776</v>
      </c>
      <c r="CA23" s="131">
        <v>90.650680783671461</v>
      </c>
      <c r="CB23" s="131">
        <v>0</v>
      </c>
      <c r="CC23" s="131">
        <v>0</v>
      </c>
      <c r="CD23" s="132">
        <v>0</v>
      </c>
      <c r="CE23" s="132">
        <v>0</v>
      </c>
      <c r="CF23" s="132">
        <v>0</v>
      </c>
      <c r="CG23" s="50"/>
      <c r="CH23" s="125">
        <v>0</v>
      </c>
      <c r="CI23" s="64"/>
      <c r="CJ23" s="50"/>
      <c r="CK23" s="126">
        <v>63715.327033776506</v>
      </c>
      <c r="CL23" s="9"/>
    </row>
    <row r="24" spans="1:90" s="23" customFormat="1" ht="26.25" customHeight="1" x14ac:dyDescent="0.25">
      <c r="A24" s="278" t="s">
        <v>43</v>
      </c>
      <c r="B24" s="229" t="s">
        <v>185</v>
      </c>
      <c r="C24" s="119">
        <v>76280.242357288997</v>
      </c>
      <c r="D24" s="131">
        <v>50.170966318937154</v>
      </c>
      <c r="E24" s="132">
        <v>49.544014063203811</v>
      </c>
      <c r="F24" s="132">
        <v>0.54434371861298481</v>
      </c>
      <c r="G24" s="132">
        <v>8.2608537120358622E-2</v>
      </c>
      <c r="H24" s="131">
        <v>21.168639716331668</v>
      </c>
      <c r="I24" s="131">
        <v>73696.181038675903</v>
      </c>
      <c r="J24" s="132">
        <v>201.84611905429773</v>
      </c>
      <c r="K24" s="132">
        <v>14.780041476809982</v>
      </c>
      <c r="L24" s="132">
        <v>51.290688533354107</v>
      </c>
      <c r="M24" s="132">
        <v>67.54167635453139</v>
      </c>
      <c r="N24" s="132">
        <v>51.740714527977076</v>
      </c>
      <c r="O24" s="132">
        <v>38070.886527889088</v>
      </c>
      <c r="P24" s="132">
        <v>34836.585844464753</v>
      </c>
      <c r="Q24" s="132">
        <v>4.6313497376228039</v>
      </c>
      <c r="R24" s="132">
        <v>105.76559462721433</v>
      </c>
      <c r="S24" s="132">
        <v>110.53547663000256</v>
      </c>
      <c r="T24" s="132">
        <v>11.867882428230256</v>
      </c>
      <c r="U24" s="132">
        <v>19.097766932671664</v>
      </c>
      <c r="V24" s="132">
        <v>4.7647272922416182</v>
      </c>
      <c r="W24" s="132">
        <v>9.1013510986543764</v>
      </c>
      <c r="X24" s="132">
        <v>14.488316288737664</v>
      </c>
      <c r="Y24" s="132">
        <v>7.7225885537056236</v>
      </c>
      <c r="Z24" s="132">
        <v>1.9619268858098002</v>
      </c>
      <c r="AA24" s="132">
        <v>103.93823505345439</v>
      </c>
      <c r="AB24" s="132">
        <v>7.634210846747953</v>
      </c>
      <c r="AC24" s="131">
        <v>1.1165087095912141</v>
      </c>
      <c r="AD24" s="131">
        <v>51.996603746059343</v>
      </c>
      <c r="AE24" s="132">
        <v>5.7191497760752599</v>
      </c>
      <c r="AF24" s="132">
        <v>46.27745396998408</v>
      </c>
      <c r="AG24" s="131">
        <v>937.8853890282993</v>
      </c>
      <c r="AH24" s="131">
        <v>321.0898041566719</v>
      </c>
      <c r="AI24" s="132">
        <v>60.788838219935322</v>
      </c>
      <c r="AJ24" s="132">
        <v>106.02916910865088</v>
      </c>
      <c r="AK24" s="132">
        <v>154.27179682808571</v>
      </c>
      <c r="AL24" s="131">
        <v>80.09825964243386</v>
      </c>
      <c r="AM24" s="132">
        <v>29.329448577957457</v>
      </c>
      <c r="AN24" s="132">
        <v>0.89611700778039904</v>
      </c>
      <c r="AO24" s="132">
        <v>3.8983997652531768</v>
      </c>
      <c r="AP24" s="132">
        <v>38.792636920160518</v>
      </c>
      <c r="AQ24" s="132">
        <v>7.1816573712822933</v>
      </c>
      <c r="AR24" s="131">
        <v>272.0784215348225</v>
      </c>
      <c r="AS24" s="131">
        <v>52.716713872687322</v>
      </c>
      <c r="AT24" s="132">
        <v>25.064576504665823</v>
      </c>
      <c r="AU24" s="132">
        <v>6.8762891481707866</v>
      </c>
      <c r="AV24" s="132">
        <v>6.2306703849506446</v>
      </c>
      <c r="AW24" s="132">
        <v>14.545177834900063</v>
      </c>
      <c r="AX24" s="131">
        <v>22.263698896000541</v>
      </c>
      <c r="AY24" s="132">
        <v>11.979090235693661</v>
      </c>
      <c r="AZ24" s="132">
        <v>4.03118933203337</v>
      </c>
      <c r="BA24" s="132">
        <v>6.2534193282735107</v>
      </c>
      <c r="BB24" s="131">
        <v>13.514445981735548</v>
      </c>
      <c r="BC24" s="132">
        <v>0</v>
      </c>
      <c r="BD24" s="131">
        <v>119.84506637738295</v>
      </c>
      <c r="BE24" s="132">
        <v>78.916206825780634</v>
      </c>
      <c r="BF24" s="132">
        <v>16.225780255320995</v>
      </c>
      <c r="BG24" s="132">
        <v>14.178366717338413</v>
      </c>
      <c r="BH24" s="132">
        <v>3.2863073652611079</v>
      </c>
      <c r="BI24" s="132">
        <v>7.2384052136818005</v>
      </c>
      <c r="BJ24" s="131">
        <v>53.992510786571671</v>
      </c>
      <c r="BK24" s="132">
        <v>3.5200471294406692</v>
      </c>
      <c r="BL24" s="132">
        <v>29.860493593214542</v>
      </c>
      <c r="BM24" s="132">
        <v>4.0390427221733685</v>
      </c>
      <c r="BN24" s="132">
        <v>16.572927341743089</v>
      </c>
      <c r="BO24" s="131">
        <v>152.50818537754554</v>
      </c>
      <c r="BP24" s="131">
        <v>144.60853504693986</v>
      </c>
      <c r="BQ24" s="131">
        <v>98.841760134762694</v>
      </c>
      <c r="BR24" s="132">
        <v>35.370729538973926</v>
      </c>
      <c r="BS24" s="132">
        <v>63.471030595788761</v>
      </c>
      <c r="BT24" s="131">
        <v>46.39504810035109</v>
      </c>
      <c r="BU24" s="132">
        <v>29.288645504700408</v>
      </c>
      <c r="BV24" s="132">
        <v>17.106402595650682</v>
      </c>
      <c r="BW24" s="131">
        <v>141.44357704062853</v>
      </c>
      <c r="BX24" s="132">
        <v>118.29619962528731</v>
      </c>
      <c r="BY24" s="132">
        <v>8.426637264465084</v>
      </c>
      <c r="BZ24" s="132">
        <v>14.720740150876136</v>
      </c>
      <c r="CA24" s="131">
        <v>2.3271841453432418</v>
      </c>
      <c r="CB24" s="131">
        <v>0</v>
      </c>
      <c r="CC24" s="131">
        <v>7457.6776743826958</v>
      </c>
      <c r="CD24" s="132">
        <v>2006.3898596097563</v>
      </c>
      <c r="CE24" s="132">
        <v>1683.8777455180361</v>
      </c>
      <c r="CF24" s="132">
        <v>3767.4100692549041</v>
      </c>
      <c r="CG24" s="50"/>
      <c r="CH24" s="125">
        <v>0</v>
      </c>
      <c r="CI24" s="64"/>
      <c r="CJ24" s="50"/>
      <c r="CK24" s="126">
        <v>83737.920031671689</v>
      </c>
      <c r="CL24" s="9"/>
    </row>
    <row r="25" spans="1:90" s="23" customFormat="1" ht="26.25" customHeight="1" x14ac:dyDescent="0.25">
      <c r="A25" s="278" t="s">
        <v>44</v>
      </c>
      <c r="B25" s="229" t="s">
        <v>186</v>
      </c>
      <c r="C25" s="119">
        <v>0</v>
      </c>
      <c r="D25" s="131">
        <v>0</v>
      </c>
      <c r="E25" s="132">
        <v>0</v>
      </c>
      <c r="F25" s="132">
        <v>0</v>
      </c>
      <c r="G25" s="132">
        <v>0</v>
      </c>
      <c r="H25" s="131">
        <v>0</v>
      </c>
      <c r="I25" s="131">
        <v>0</v>
      </c>
      <c r="J25" s="132">
        <v>0</v>
      </c>
      <c r="K25" s="132">
        <v>0</v>
      </c>
      <c r="L25" s="132">
        <v>0</v>
      </c>
      <c r="M25" s="132">
        <v>0</v>
      </c>
      <c r="N25" s="132">
        <v>0</v>
      </c>
      <c r="O25" s="132">
        <v>0</v>
      </c>
      <c r="P25" s="132">
        <v>0</v>
      </c>
      <c r="Q25" s="132">
        <v>0</v>
      </c>
      <c r="R25" s="132">
        <v>0</v>
      </c>
      <c r="S25" s="132">
        <v>0</v>
      </c>
      <c r="T25" s="132">
        <v>0</v>
      </c>
      <c r="U25" s="132">
        <v>0</v>
      </c>
      <c r="V25" s="132">
        <v>0</v>
      </c>
      <c r="W25" s="132">
        <v>0</v>
      </c>
      <c r="X25" s="132">
        <v>0</v>
      </c>
      <c r="Y25" s="132">
        <v>0</v>
      </c>
      <c r="Z25" s="132">
        <v>0</v>
      </c>
      <c r="AA25" s="132">
        <v>0</v>
      </c>
      <c r="AB25" s="132">
        <v>0</v>
      </c>
      <c r="AC25" s="131">
        <v>0</v>
      </c>
      <c r="AD25" s="131">
        <v>0</v>
      </c>
      <c r="AE25" s="132">
        <v>0</v>
      </c>
      <c r="AF25" s="132">
        <v>0</v>
      </c>
      <c r="AG25" s="131">
        <v>0</v>
      </c>
      <c r="AH25" s="131">
        <v>0</v>
      </c>
      <c r="AI25" s="132">
        <v>0</v>
      </c>
      <c r="AJ25" s="132">
        <v>0</v>
      </c>
      <c r="AK25" s="132">
        <v>0</v>
      </c>
      <c r="AL25" s="131">
        <v>0</v>
      </c>
      <c r="AM25" s="132">
        <v>0</v>
      </c>
      <c r="AN25" s="132">
        <v>0</v>
      </c>
      <c r="AO25" s="132">
        <v>0</v>
      </c>
      <c r="AP25" s="132">
        <v>0</v>
      </c>
      <c r="AQ25" s="132">
        <v>0</v>
      </c>
      <c r="AR25" s="131">
        <v>0</v>
      </c>
      <c r="AS25" s="131">
        <v>0</v>
      </c>
      <c r="AT25" s="132">
        <v>0</v>
      </c>
      <c r="AU25" s="132">
        <v>0</v>
      </c>
      <c r="AV25" s="132">
        <v>0</v>
      </c>
      <c r="AW25" s="132">
        <v>0</v>
      </c>
      <c r="AX25" s="131">
        <v>0</v>
      </c>
      <c r="AY25" s="132">
        <v>0</v>
      </c>
      <c r="AZ25" s="132">
        <v>0</v>
      </c>
      <c r="BA25" s="132">
        <v>0</v>
      </c>
      <c r="BB25" s="131">
        <v>0</v>
      </c>
      <c r="BC25" s="132">
        <v>0</v>
      </c>
      <c r="BD25" s="131">
        <v>0</v>
      </c>
      <c r="BE25" s="132">
        <v>0</v>
      </c>
      <c r="BF25" s="132">
        <v>0</v>
      </c>
      <c r="BG25" s="132">
        <v>0</v>
      </c>
      <c r="BH25" s="132">
        <v>0</v>
      </c>
      <c r="BI25" s="132">
        <v>0</v>
      </c>
      <c r="BJ25" s="131">
        <v>0</v>
      </c>
      <c r="BK25" s="132">
        <v>0</v>
      </c>
      <c r="BL25" s="132">
        <v>0</v>
      </c>
      <c r="BM25" s="132">
        <v>0</v>
      </c>
      <c r="BN25" s="132">
        <v>0</v>
      </c>
      <c r="BO25" s="131">
        <v>0</v>
      </c>
      <c r="BP25" s="131">
        <v>0</v>
      </c>
      <c r="BQ25" s="131">
        <v>0</v>
      </c>
      <c r="BR25" s="132">
        <v>0</v>
      </c>
      <c r="BS25" s="132">
        <v>0</v>
      </c>
      <c r="BT25" s="131">
        <v>0</v>
      </c>
      <c r="BU25" s="132">
        <v>0</v>
      </c>
      <c r="BV25" s="132">
        <v>0</v>
      </c>
      <c r="BW25" s="131">
        <v>0</v>
      </c>
      <c r="BX25" s="132">
        <v>0</v>
      </c>
      <c r="BY25" s="132">
        <v>0</v>
      </c>
      <c r="BZ25" s="132">
        <v>0</v>
      </c>
      <c r="CA25" s="131">
        <v>0</v>
      </c>
      <c r="CB25" s="131">
        <v>0</v>
      </c>
      <c r="CC25" s="131">
        <v>0</v>
      </c>
      <c r="CD25" s="132">
        <v>0</v>
      </c>
      <c r="CE25" s="132">
        <v>0</v>
      </c>
      <c r="CF25" s="132">
        <v>0</v>
      </c>
      <c r="CG25" s="50"/>
      <c r="CH25" s="125">
        <v>0</v>
      </c>
      <c r="CI25" s="64"/>
      <c r="CJ25" s="50"/>
      <c r="CK25" s="126">
        <v>0</v>
      </c>
      <c r="CL25" s="9"/>
    </row>
    <row r="26" spans="1:90" s="23" customFormat="1" ht="26.25" customHeight="1" x14ac:dyDescent="0.25">
      <c r="A26" s="278" t="s">
        <v>45</v>
      </c>
      <c r="B26" s="229" t="s">
        <v>187</v>
      </c>
      <c r="C26" s="119">
        <v>0</v>
      </c>
      <c r="D26" s="131">
        <v>0</v>
      </c>
      <c r="E26" s="132">
        <v>0</v>
      </c>
      <c r="F26" s="132">
        <v>0</v>
      </c>
      <c r="G26" s="132">
        <v>0</v>
      </c>
      <c r="H26" s="131">
        <v>0</v>
      </c>
      <c r="I26" s="131">
        <v>0</v>
      </c>
      <c r="J26" s="132">
        <v>0</v>
      </c>
      <c r="K26" s="132">
        <v>0</v>
      </c>
      <c r="L26" s="132">
        <v>0</v>
      </c>
      <c r="M26" s="132">
        <v>0</v>
      </c>
      <c r="N26" s="132">
        <v>0</v>
      </c>
      <c r="O26" s="132">
        <v>0</v>
      </c>
      <c r="P26" s="132">
        <v>0</v>
      </c>
      <c r="Q26" s="132">
        <v>0</v>
      </c>
      <c r="R26" s="132">
        <v>0</v>
      </c>
      <c r="S26" s="132">
        <v>0</v>
      </c>
      <c r="T26" s="132">
        <v>0</v>
      </c>
      <c r="U26" s="132">
        <v>0</v>
      </c>
      <c r="V26" s="132">
        <v>0</v>
      </c>
      <c r="W26" s="132">
        <v>0</v>
      </c>
      <c r="X26" s="132">
        <v>0</v>
      </c>
      <c r="Y26" s="132">
        <v>0</v>
      </c>
      <c r="Z26" s="132">
        <v>0</v>
      </c>
      <c r="AA26" s="132">
        <v>0</v>
      </c>
      <c r="AB26" s="132">
        <v>0</v>
      </c>
      <c r="AC26" s="131">
        <v>0</v>
      </c>
      <c r="AD26" s="131">
        <v>0</v>
      </c>
      <c r="AE26" s="132">
        <v>0</v>
      </c>
      <c r="AF26" s="132">
        <v>0</v>
      </c>
      <c r="AG26" s="131">
        <v>0</v>
      </c>
      <c r="AH26" s="131">
        <v>0</v>
      </c>
      <c r="AI26" s="132">
        <v>0</v>
      </c>
      <c r="AJ26" s="132">
        <v>0</v>
      </c>
      <c r="AK26" s="132">
        <v>0</v>
      </c>
      <c r="AL26" s="131">
        <v>0</v>
      </c>
      <c r="AM26" s="132">
        <v>0</v>
      </c>
      <c r="AN26" s="132">
        <v>0</v>
      </c>
      <c r="AO26" s="132">
        <v>0</v>
      </c>
      <c r="AP26" s="132">
        <v>0</v>
      </c>
      <c r="AQ26" s="132">
        <v>0</v>
      </c>
      <c r="AR26" s="131">
        <v>0</v>
      </c>
      <c r="AS26" s="131">
        <v>0</v>
      </c>
      <c r="AT26" s="132">
        <v>0</v>
      </c>
      <c r="AU26" s="132">
        <v>0</v>
      </c>
      <c r="AV26" s="132">
        <v>0</v>
      </c>
      <c r="AW26" s="132">
        <v>0</v>
      </c>
      <c r="AX26" s="131">
        <v>0</v>
      </c>
      <c r="AY26" s="132">
        <v>0</v>
      </c>
      <c r="AZ26" s="132">
        <v>0</v>
      </c>
      <c r="BA26" s="132">
        <v>0</v>
      </c>
      <c r="BB26" s="131">
        <v>0</v>
      </c>
      <c r="BC26" s="132">
        <v>0</v>
      </c>
      <c r="BD26" s="131">
        <v>0</v>
      </c>
      <c r="BE26" s="132">
        <v>0</v>
      </c>
      <c r="BF26" s="132">
        <v>0</v>
      </c>
      <c r="BG26" s="132">
        <v>0</v>
      </c>
      <c r="BH26" s="132">
        <v>0</v>
      </c>
      <c r="BI26" s="132">
        <v>0</v>
      </c>
      <c r="BJ26" s="131">
        <v>0</v>
      </c>
      <c r="BK26" s="132">
        <v>0</v>
      </c>
      <c r="BL26" s="132">
        <v>0</v>
      </c>
      <c r="BM26" s="132">
        <v>0</v>
      </c>
      <c r="BN26" s="132">
        <v>0</v>
      </c>
      <c r="BO26" s="131">
        <v>0</v>
      </c>
      <c r="BP26" s="131">
        <v>0</v>
      </c>
      <c r="BQ26" s="131">
        <v>0</v>
      </c>
      <c r="BR26" s="132">
        <v>0</v>
      </c>
      <c r="BS26" s="132">
        <v>0</v>
      </c>
      <c r="BT26" s="131">
        <v>0</v>
      </c>
      <c r="BU26" s="132">
        <v>0</v>
      </c>
      <c r="BV26" s="132">
        <v>0</v>
      </c>
      <c r="BW26" s="131">
        <v>0</v>
      </c>
      <c r="BX26" s="132">
        <v>0</v>
      </c>
      <c r="BY26" s="132">
        <v>0</v>
      </c>
      <c r="BZ26" s="132">
        <v>0</v>
      </c>
      <c r="CA26" s="131">
        <v>0</v>
      </c>
      <c r="CB26" s="131">
        <v>0</v>
      </c>
      <c r="CC26" s="131">
        <v>0</v>
      </c>
      <c r="CD26" s="132">
        <v>0</v>
      </c>
      <c r="CE26" s="132">
        <v>0</v>
      </c>
      <c r="CF26" s="132">
        <v>0</v>
      </c>
      <c r="CG26" s="50"/>
      <c r="CH26" s="125">
        <v>0</v>
      </c>
      <c r="CI26" s="64"/>
      <c r="CJ26" s="50"/>
      <c r="CK26" s="126">
        <v>0</v>
      </c>
      <c r="CL26" s="9"/>
    </row>
    <row r="27" spans="1:90" s="23" customFormat="1" ht="26.25" customHeight="1" x14ac:dyDescent="0.25">
      <c r="A27" s="278" t="s">
        <v>46</v>
      </c>
      <c r="B27" s="229" t="s">
        <v>188</v>
      </c>
      <c r="C27" s="119">
        <v>53173.503046767146</v>
      </c>
      <c r="D27" s="131">
        <v>732.83851856000024</v>
      </c>
      <c r="E27" s="132">
        <v>732.83851856000024</v>
      </c>
      <c r="F27" s="132">
        <v>0</v>
      </c>
      <c r="G27" s="132">
        <v>0</v>
      </c>
      <c r="H27" s="131">
        <v>844.31714824830215</v>
      </c>
      <c r="I27" s="131">
        <v>18989.99088910775</v>
      </c>
      <c r="J27" s="132">
        <v>1804.0537861298094</v>
      </c>
      <c r="K27" s="132">
        <v>0</v>
      </c>
      <c r="L27" s="132">
        <v>1446.784221329885</v>
      </c>
      <c r="M27" s="132">
        <v>6376.7564903206694</v>
      </c>
      <c r="N27" s="132">
        <v>2294.2879890643189</v>
      </c>
      <c r="O27" s="132">
        <v>2.6838153832865279</v>
      </c>
      <c r="P27" s="132">
        <v>24.372690171311596</v>
      </c>
      <c r="Q27" s="132">
        <v>0.2965438286884064</v>
      </c>
      <c r="R27" s="132">
        <v>1704.9482733801747</v>
      </c>
      <c r="S27" s="132">
        <v>3820.8340203506991</v>
      </c>
      <c r="T27" s="132">
        <v>1.589</v>
      </c>
      <c r="U27" s="132">
        <v>15.303950388894814</v>
      </c>
      <c r="V27" s="132">
        <v>4.7608669018952208</v>
      </c>
      <c r="W27" s="132">
        <v>7.2953537731733782</v>
      </c>
      <c r="X27" s="132">
        <v>12.451596349887264</v>
      </c>
      <c r="Y27" s="132">
        <v>12.228667232441715</v>
      </c>
      <c r="Z27" s="132">
        <v>1.413896604627545</v>
      </c>
      <c r="AA27" s="132">
        <v>1454.9749515489084</v>
      </c>
      <c r="AB27" s="132">
        <v>4.9547763490800643</v>
      </c>
      <c r="AC27" s="131">
        <v>24919.459776194137</v>
      </c>
      <c r="AD27" s="131">
        <v>822.46081911511828</v>
      </c>
      <c r="AE27" s="132">
        <v>8.0015544251441945E-2</v>
      </c>
      <c r="AF27" s="132">
        <v>822.38080357086687</v>
      </c>
      <c r="AG27" s="131">
        <v>5795.6203408630936</v>
      </c>
      <c r="AH27" s="131">
        <v>57.455775297892345</v>
      </c>
      <c r="AI27" s="132">
        <v>7.2720453545463597</v>
      </c>
      <c r="AJ27" s="132">
        <v>19.953692168528654</v>
      </c>
      <c r="AK27" s="132">
        <v>30.23003777481733</v>
      </c>
      <c r="AL27" s="131">
        <v>6.2475523564737935E-2</v>
      </c>
      <c r="AM27" s="132">
        <v>4.9562100811544565E-2</v>
      </c>
      <c r="AN27" s="132">
        <v>5.1432448830347429E-4</v>
      </c>
      <c r="AO27" s="132">
        <v>1.2381163494382816E-4</v>
      </c>
      <c r="AP27" s="132">
        <v>4.6357978358392482E-3</v>
      </c>
      <c r="AQ27" s="132">
        <v>7.6394887941068149E-3</v>
      </c>
      <c r="AR27" s="131">
        <v>16.250446313037276</v>
      </c>
      <c r="AS27" s="131">
        <v>956.77496947713792</v>
      </c>
      <c r="AT27" s="132">
        <v>956.36726061054367</v>
      </c>
      <c r="AU27" s="132">
        <v>0.20028119551563392</v>
      </c>
      <c r="AV27" s="132">
        <v>5.5328071473412874E-3</v>
      </c>
      <c r="AW27" s="132">
        <v>0.20189486393126058</v>
      </c>
      <c r="AX27" s="131">
        <v>0.37028306939135375</v>
      </c>
      <c r="AY27" s="132">
        <v>0.1688952637830306</v>
      </c>
      <c r="AZ27" s="132">
        <v>4.7994037256184008E-2</v>
      </c>
      <c r="BA27" s="132">
        <v>0.15339376835213914</v>
      </c>
      <c r="BB27" s="131">
        <v>0.62820525778658243</v>
      </c>
      <c r="BC27" s="132">
        <v>0</v>
      </c>
      <c r="BD27" s="131">
        <v>5.7068009209096449</v>
      </c>
      <c r="BE27" s="132">
        <v>3.9713358071872737</v>
      </c>
      <c r="BF27" s="132">
        <v>0.22838428421227092</v>
      </c>
      <c r="BG27" s="132">
        <v>1.2023428169994996</v>
      </c>
      <c r="BH27" s="132">
        <v>5.6132057667341549E-2</v>
      </c>
      <c r="BI27" s="132">
        <v>0.24860595484325854</v>
      </c>
      <c r="BJ27" s="131">
        <v>0.71664046799463876</v>
      </c>
      <c r="BK27" s="132">
        <v>4.2927192648464264E-2</v>
      </c>
      <c r="BL27" s="132">
        <v>0.60005153687646651</v>
      </c>
      <c r="BM27" s="132">
        <v>3.1459330740210995E-4</v>
      </c>
      <c r="BN27" s="132">
        <v>7.3347145162305921E-2</v>
      </c>
      <c r="BO27" s="131">
        <v>0.48628275451489045</v>
      </c>
      <c r="BP27" s="131">
        <v>17.886735428491939</v>
      </c>
      <c r="BQ27" s="131">
        <v>8.6654165168512396</v>
      </c>
      <c r="BR27" s="132">
        <v>7.9688892714891626</v>
      </c>
      <c r="BS27" s="132">
        <v>0.69652724536207733</v>
      </c>
      <c r="BT27" s="131">
        <v>1.2882452064955232</v>
      </c>
      <c r="BU27" s="132">
        <v>0.68159965908937792</v>
      </c>
      <c r="BV27" s="132">
        <v>0.6066455474061454</v>
      </c>
      <c r="BW27" s="131">
        <v>2.5232784446737431</v>
      </c>
      <c r="BX27" s="132">
        <v>0.11215017994465953</v>
      </c>
      <c r="BY27" s="132">
        <v>1.9075518888212502</v>
      </c>
      <c r="BZ27" s="132">
        <v>0.50357637590783344</v>
      </c>
      <c r="CA27" s="131">
        <v>0</v>
      </c>
      <c r="CB27" s="131">
        <v>0</v>
      </c>
      <c r="CC27" s="131">
        <v>18010.527997744291</v>
      </c>
      <c r="CD27" s="132">
        <v>6767.7163652614454</v>
      </c>
      <c r="CE27" s="132">
        <v>0</v>
      </c>
      <c r="CF27" s="132">
        <v>11242.811632482848</v>
      </c>
      <c r="CG27" s="50"/>
      <c r="CH27" s="125">
        <v>0</v>
      </c>
      <c r="CI27" s="64"/>
      <c r="CJ27" s="50"/>
      <c r="CK27" s="126">
        <v>71184.031044511445</v>
      </c>
      <c r="CL27" s="9"/>
    </row>
    <row r="28" spans="1:90" s="23" customFormat="1" ht="26.25" customHeight="1" x14ac:dyDescent="0.25">
      <c r="A28" s="278" t="s">
        <v>47</v>
      </c>
      <c r="B28" s="229" t="s">
        <v>189</v>
      </c>
      <c r="C28" s="119">
        <v>5970.425292131149</v>
      </c>
      <c r="D28" s="131">
        <v>23.528815875272187</v>
      </c>
      <c r="E28" s="132">
        <v>11.767915049853062</v>
      </c>
      <c r="F28" s="132">
        <v>9.5218372789399215</v>
      </c>
      <c r="G28" s="132">
        <v>2.2390635464792021</v>
      </c>
      <c r="H28" s="131">
        <v>5.5740864487564901</v>
      </c>
      <c r="I28" s="131">
        <v>895.09785296889766</v>
      </c>
      <c r="J28" s="132">
        <v>56.763801449834347</v>
      </c>
      <c r="K28" s="132">
        <v>2.8647852125367317</v>
      </c>
      <c r="L28" s="132">
        <v>5.4189130372930681</v>
      </c>
      <c r="M28" s="132">
        <v>0.85497092720925782</v>
      </c>
      <c r="N28" s="132">
        <v>2.0002528605872385</v>
      </c>
      <c r="O28" s="132">
        <v>4.4840393899106274</v>
      </c>
      <c r="P28" s="132">
        <v>439.99925101141866</v>
      </c>
      <c r="Q28" s="132">
        <v>16.853045641586888</v>
      </c>
      <c r="R28" s="132">
        <v>2.9102634306213471</v>
      </c>
      <c r="S28" s="132">
        <v>27.019961555231916</v>
      </c>
      <c r="T28" s="132">
        <v>11.862364584423684</v>
      </c>
      <c r="U28" s="132">
        <v>87.719717137569504</v>
      </c>
      <c r="V28" s="132">
        <v>26.788742631723622</v>
      </c>
      <c r="W28" s="132">
        <v>40.402405664295728</v>
      </c>
      <c r="X28" s="132">
        <v>65.306812626119921</v>
      </c>
      <c r="Y28" s="132">
        <v>60.490558339306268</v>
      </c>
      <c r="Z28" s="132">
        <v>6.6954147805020785</v>
      </c>
      <c r="AA28" s="132">
        <v>4.0876661037236577</v>
      </c>
      <c r="AB28" s="132">
        <v>32.574886585003036</v>
      </c>
      <c r="AC28" s="131">
        <v>2375.3893507172038</v>
      </c>
      <c r="AD28" s="131">
        <v>114.29608919525219</v>
      </c>
      <c r="AE28" s="132">
        <v>1.7380478833669268</v>
      </c>
      <c r="AF28" s="132">
        <v>112.55804131188526</v>
      </c>
      <c r="AG28" s="131">
        <v>352.66168549495376</v>
      </c>
      <c r="AH28" s="131">
        <v>209.38672916481079</v>
      </c>
      <c r="AI28" s="132">
        <v>56.529483917227189</v>
      </c>
      <c r="AJ28" s="132">
        <v>128.11029233687964</v>
      </c>
      <c r="AK28" s="132">
        <v>24.746952910703957</v>
      </c>
      <c r="AL28" s="131">
        <v>1400.4106755386965</v>
      </c>
      <c r="AM28" s="132">
        <v>1047.7217901180152</v>
      </c>
      <c r="AN28" s="132">
        <v>10.007288498780673</v>
      </c>
      <c r="AO28" s="132">
        <v>0.12242716479972668</v>
      </c>
      <c r="AP28" s="132">
        <v>318.81020862350641</v>
      </c>
      <c r="AQ28" s="132">
        <v>23.748961133594406</v>
      </c>
      <c r="AR28" s="131">
        <v>10.430092764360838</v>
      </c>
      <c r="AS28" s="131">
        <v>26.349539882449136</v>
      </c>
      <c r="AT28" s="132">
        <v>5.9092066124651073</v>
      </c>
      <c r="AU28" s="132">
        <v>4.1329300070474311</v>
      </c>
      <c r="AV28" s="132">
        <v>5.3531930869427562</v>
      </c>
      <c r="AW28" s="132">
        <v>10.95421017599384</v>
      </c>
      <c r="AX28" s="131">
        <v>29.2453351507477</v>
      </c>
      <c r="AY28" s="132">
        <v>7.2710518772865562</v>
      </c>
      <c r="AZ28" s="132">
        <v>5.9962964732565434</v>
      </c>
      <c r="BA28" s="132">
        <v>15.977986800204601</v>
      </c>
      <c r="BB28" s="131">
        <v>25.478736385787446</v>
      </c>
      <c r="BC28" s="132">
        <v>0</v>
      </c>
      <c r="BD28" s="131">
        <v>88.838196367810582</v>
      </c>
      <c r="BE28" s="132">
        <v>44.96677171607341</v>
      </c>
      <c r="BF28" s="132">
        <v>29.704902520802602</v>
      </c>
      <c r="BG28" s="132">
        <v>5.5071127020657347</v>
      </c>
      <c r="BH28" s="132">
        <v>5.0914446754667608</v>
      </c>
      <c r="BI28" s="132">
        <v>3.5679647534020615</v>
      </c>
      <c r="BJ28" s="131">
        <v>159.4866488631028</v>
      </c>
      <c r="BK28" s="132">
        <v>85.727126581940823</v>
      </c>
      <c r="BL28" s="132">
        <v>5.3490567529746169</v>
      </c>
      <c r="BM28" s="132">
        <v>0.19172632617929705</v>
      </c>
      <c r="BN28" s="132">
        <v>68.218739202008067</v>
      </c>
      <c r="BO28" s="131">
        <v>115.5960088278876</v>
      </c>
      <c r="BP28" s="131">
        <v>23.245644849495946</v>
      </c>
      <c r="BQ28" s="131">
        <v>65.610409294551062</v>
      </c>
      <c r="BR28" s="132">
        <v>50.533056356486298</v>
      </c>
      <c r="BS28" s="132">
        <v>15.07735293806476</v>
      </c>
      <c r="BT28" s="131">
        <v>9.2965002626322324</v>
      </c>
      <c r="BU28" s="132">
        <v>3.3569071867247589</v>
      </c>
      <c r="BV28" s="132">
        <v>5.9395930759074735</v>
      </c>
      <c r="BW28" s="131">
        <v>40.502894078481518</v>
      </c>
      <c r="BX28" s="132">
        <v>6.2359598407513506</v>
      </c>
      <c r="BY28" s="132">
        <v>11.039662487007378</v>
      </c>
      <c r="BZ28" s="132">
        <v>23.227271750722785</v>
      </c>
      <c r="CA28" s="131">
        <v>0</v>
      </c>
      <c r="CB28" s="131">
        <v>0</v>
      </c>
      <c r="CC28" s="131">
        <v>1862.5062950503852</v>
      </c>
      <c r="CD28" s="132">
        <v>0</v>
      </c>
      <c r="CE28" s="132">
        <v>1851.8915543652395</v>
      </c>
      <c r="CF28" s="132">
        <v>10.614740685145748</v>
      </c>
      <c r="CG28" s="50"/>
      <c r="CH28" s="125">
        <v>0</v>
      </c>
      <c r="CI28" s="64"/>
      <c r="CJ28" s="50"/>
      <c r="CK28" s="126">
        <v>7832.9315871815343</v>
      </c>
      <c r="CL28" s="9"/>
    </row>
    <row r="29" spans="1:90" s="23" customFormat="1" ht="26.25" customHeight="1" x14ac:dyDescent="0.25">
      <c r="A29" s="278" t="s">
        <v>48</v>
      </c>
      <c r="B29" s="229" t="s">
        <v>190</v>
      </c>
      <c r="C29" s="119">
        <v>5008.1925054016965</v>
      </c>
      <c r="D29" s="131">
        <v>1185.3579118394484</v>
      </c>
      <c r="E29" s="132">
        <v>1185.3579118394484</v>
      </c>
      <c r="F29" s="132">
        <v>0</v>
      </c>
      <c r="G29" s="132">
        <v>0</v>
      </c>
      <c r="H29" s="131">
        <v>0</v>
      </c>
      <c r="I29" s="131">
        <v>1255.4055302525169</v>
      </c>
      <c r="J29" s="132">
        <v>603.05885413276837</v>
      </c>
      <c r="K29" s="132">
        <v>0</v>
      </c>
      <c r="L29" s="132">
        <v>40.478044993345748</v>
      </c>
      <c r="M29" s="132">
        <v>65.798290855649896</v>
      </c>
      <c r="N29" s="132">
        <v>79.502709144350092</v>
      </c>
      <c r="O29" s="132">
        <v>8.2305906859182071E-2</v>
      </c>
      <c r="P29" s="132">
        <v>371.61310694331826</v>
      </c>
      <c r="Q29" s="132">
        <v>14.121893056681783</v>
      </c>
      <c r="R29" s="132">
        <v>44.099504895149757</v>
      </c>
      <c r="S29" s="132">
        <v>0</v>
      </c>
      <c r="T29" s="132">
        <v>0</v>
      </c>
      <c r="U29" s="132">
        <v>0</v>
      </c>
      <c r="V29" s="132">
        <v>0</v>
      </c>
      <c r="W29" s="132">
        <v>0</v>
      </c>
      <c r="X29" s="132">
        <v>0</v>
      </c>
      <c r="Y29" s="132">
        <v>0</v>
      </c>
      <c r="Z29" s="132">
        <v>0</v>
      </c>
      <c r="AA29" s="132">
        <v>36.650820324393777</v>
      </c>
      <c r="AB29" s="132">
        <v>0</v>
      </c>
      <c r="AC29" s="131">
        <v>2135.2480377264264</v>
      </c>
      <c r="AD29" s="131">
        <v>273.2966977022237</v>
      </c>
      <c r="AE29" s="132">
        <v>6.9429565576373409E-3</v>
      </c>
      <c r="AF29" s="132">
        <v>273.28975474566607</v>
      </c>
      <c r="AG29" s="131">
        <v>85.558094705856348</v>
      </c>
      <c r="AH29" s="131">
        <v>4.266124161676708</v>
      </c>
      <c r="AI29" s="132">
        <v>0.63099608275018337</v>
      </c>
      <c r="AJ29" s="132">
        <v>1.0120647607949316</v>
      </c>
      <c r="AK29" s="132">
        <v>2.6230633181315932</v>
      </c>
      <c r="AL29" s="131">
        <v>5.4210072565719861E-3</v>
      </c>
      <c r="AM29" s="132">
        <v>4.3005083082165675E-3</v>
      </c>
      <c r="AN29" s="132">
        <v>4.4627985877328198E-5</v>
      </c>
      <c r="AO29" s="132">
        <v>1.0743147606967151E-5</v>
      </c>
      <c r="AP29" s="132">
        <v>4.0224862912984676E-4</v>
      </c>
      <c r="AQ29" s="132">
        <v>6.6287918574127664E-4</v>
      </c>
      <c r="AR29" s="131">
        <v>1.4100528072281722</v>
      </c>
      <c r="AS29" s="131">
        <v>0.55265742138427587</v>
      </c>
      <c r="AT29" s="132">
        <v>9.3189307306001778E-2</v>
      </c>
      <c r="AU29" s="132">
        <v>1.7378418815812265E-2</v>
      </c>
      <c r="AV29" s="132">
        <v>4.8008221433904342E-4</v>
      </c>
      <c r="AW29" s="132">
        <v>0.4416096130481228</v>
      </c>
      <c r="AX29" s="131">
        <v>0.64391267788222528</v>
      </c>
      <c r="AY29" s="132">
        <v>0.32111133440112194</v>
      </c>
      <c r="AZ29" s="132">
        <v>8.8530933720509977E-2</v>
      </c>
      <c r="BA29" s="132">
        <v>0.23427040976059343</v>
      </c>
      <c r="BB29" s="131">
        <v>0.19379463173434663</v>
      </c>
      <c r="BC29" s="132">
        <v>0</v>
      </c>
      <c r="BD29" s="131">
        <v>3.4480547547587652</v>
      </c>
      <c r="BE29" s="132">
        <v>2.7152169727339643</v>
      </c>
      <c r="BF29" s="132">
        <v>0.38197286514088907</v>
      </c>
      <c r="BG29" s="132">
        <v>0.10432740318034393</v>
      </c>
      <c r="BH29" s="132">
        <v>9.9149111459217509E-2</v>
      </c>
      <c r="BI29" s="132">
        <v>0.1473884022443506</v>
      </c>
      <c r="BJ29" s="131">
        <v>1.3848937613337078</v>
      </c>
      <c r="BK29" s="132">
        <v>8.5832539251699522E-2</v>
      </c>
      <c r="BL29" s="132">
        <v>1.292669585870073</v>
      </c>
      <c r="BM29" s="132">
        <v>2.7297291883094818E-5</v>
      </c>
      <c r="BN29" s="132">
        <v>6.364338920052187E-3</v>
      </c>
      <c r="BO29" s="131">
        <v>59.605689399776359</v>
      </c>
      <c r="BP29" s="131">
        <v>1.4114539346782096</v>
      </c>
      <c r="BQ29" s="131">
        <v>9.745696439588597E-2</v>
      </c>
      <c r="BR29" s="132">
        <v>3.7019227566112908E-2</v>
      </c>
      <c r="BS29" s="132">
        <v>6.0437736829773069E-2</v>
      </c>
      <c r="BT29" s="131">
        <v>0.11178116187245435</v>
      </c>
      <c r="BU29" s="132">
        <v>5.9142468716916759E-2</v>
      </c>
      <c r="BV29" s="132">
        <v>5.2638693155537597E-2</v>
      </c>
      <c r="BW29" s="131">
        <v>0.19494049124672846</v>
      </c>
      <c r="BX29" s="132">
        <v>9.7312820224046623E-3</v>
      </c>
      <c r="BY29" s="132">
        <v>0.14151383810501114</v>
      </c>
      <c r="BZ29" s="132">
        <v>4.3695371119312654E-2</v>
      </c>
      <c r="CA29" s="131">
        <v>0</v>
      </c>
      <c r="CB29" s="131">
        <v>0</v>
      </c>
      <c r="CC29" s="131">
        <v>0</v>
      </c>
      <c r="CD29" s="132">
        <v>0</v>
      </c>
      <c r="CE29" s="132">
        <v>0</v>
      </c>
      <c r="CF29" s="132">
        <v>0</v>
      </c>
      <c r="CG29" s="50"/>
      <c r="CH29" s="125">
        <v>0</v>
      </c>
      <c r="CI29" s="64"/>
      <c r="CJ29" s="50"/>
      <c r="CK29" s="126">
        <v>5008.1925054016965</v>
      </c>
      <c r="CL29" s="9"/>
    </row>
    <row r="30" spans="1:90" s="23" customFormat="1" ht="26.25" customHeight="1" x14ac:dyDescent="0.25">
      <c r="A30" s="278" t="s">
        <v>49</v>
      </c>
      <c r="B30" s="229" t="s">
        <v>191</v>
      </c>
      <c r="C30" s="53"/>
      <c r="D30" s="54"/>
      <c r="E30" s="55"/>
      <c r="F30" s="55"/>
      <c r="G30" s="55"/>
      <c r="H30" s="54"/>
      <c r="I30" s="54"/>
      <c r="J30" s="55"/>
      <c r="K30" s="55"/>
      <c r="L30" s="55"/>
      <c r="M30" s="55"/>
      <c r="N30" s="55"/>
      <c r="O30" s="55"/>
      <c r="P30" s="55"/>
      <c r="Q30" s="55"/>
      <c r="R30" s="55"/>
      <c r="S30" s="55"/>
      <c r="T30" s="55"/>
      <c r="U30" s="55"/>
      <c r="V30" s="55"/>
      <c r="W30" s="55"/>
      <c r="X30" s="55"/>
      <c r="Y30" s="55"/>
      <c r="Z30" s="55"/>
      <c r="AA30" s="55"/>
      <c r="AB30" s="55"/>
      <c r="AC30" s="54"/>
      <c r="AD30" s="54"/>
      <c r="AE30" s="55"/>
      <c r="AF30" s="55"/>
      <c r="AG30" s="54"/>
      <c r="AH30" s="54"/>
      <c r="AI30" s="55"/>
      <c r="AJ30" s="55"/>
      <c r="AK30" s="55"/>
      <c r="AL30" s="54"/>
      <c r="AM30" s="55"/>
      <c r="AN30" s="55"/>
      <c r="AO30" s="55"/>
      <c r="AP30" s="55"/>
      <c r="AQ30" s="55"/>
      <c r="AR30" s="54"/>
      <c r="AS30" s="54"/>
      <c r="AT30" s="55"/>
      <c r="AU30" s="55"/>
      <c r="AV30" s="55"/>
      <c r="AW30" s="55"/>
      <c r="AX30" s="54"/>
      <c r="AY30" s="55"/>
      <c r="AZ30" s="55"/>
      <c r="BA30" s="55"/>
      <c r="BB30" s="54"/>
      <c r="BC30" s="55"/>
      <c r="BD30" s="54"/>
      <c r="BE30" s="55"/>
      <c r="BF30" s="55"/>
      <c r="BG30" s="55"/>
      <c r="BH30" s="55"/>
      <c r="BI30" s="55"/>
      <c r="BJ30" s="54"/>
      <c r="BK30" s="55"/>
      <c r="BL30" s="55"/>
      <c r="BM30" s="55"/>
      <c r="BN30" s="55"/>
      <c r="BO30" s="54"/>
      <c r="BP30" s="54"/>
      <c r="BQ30" s="54"/>
      <c r="BR30" s="55"/>
      <c r="BS30" s="55"/>
      <c r="BT30" s="54"/>
      <c r="BU30" s="55"/>
      <c r="BV30" s="55"/>
      <c r="BW30" s="54"/>
      <c r="BX30" s="55"/>
      <c r="BY30" s="55"/>
      <c r="BZ30" s="55"/>
      <c r="CA30" s="54"/>
      <c r="CB30" s="78"/>
      <c r="CC30" s="78"/>
      <c r="CD30" s="79"/>
      <c r="CE30" s="79"/>
      <c r="CF30" s="80"/>
      <c r="CG30" s="64"/>
      <c r="CH30" s="64"/>
      <c r="CI30" s="64"/>
      <c r="CJ30" s="50"/>
      <c r="CK30" s="67"/>
      <c r="CL30" s="9"/>
    </row>
    <row r="31" spans="1:90" s="23" customFormat="1" ht="26.25" customHeight="1" x14ac:dyDescent="0.25">
      <c r="A31" s="278" t="s">
        <v>50</v>
      </c>
      <c r="B31" s="229" t="s">
        <v>192</v>
      </c>
      <c r="C31" s="73"/>
      <c r="D31" s="54"/>
      <c r="E31" s="55"/>
      <c r="F31" s="55"/>
      <c r="G31" s="55"/>
      <c r="H31" s="54"/>
      <c r="I31" s="54"/>
      <c r="J31" s="55"/>
      <c r="K31" s="55"/>
      <c r="L31" s="55"/>
      <c r="M31" s="55"/>
      <c r="N31" s="55"/>
      <c r="O31" s="55"/>
      <c r="P31" s="55"/>
      <c r="Q31" s="55"/>
      <c r="R31" s="55"/>
      <c r="S31" s="55"/>
      <c r="T31" s="55"/>
      <c r="U31" s="55"/>
      <c r="V31" s="55"/>
      <c r="W31" s="55"/>
      <c r="X31" s="55"/>
      <c r="Y31" s="55"/>
      <c r="Z31" s="55"/>
      <c r="AA31" s="55"/>
      <c r="AB31" s="55"/>
      <c r="AC31" s="54"/>
      <c r="AD31" s="54"/>
      <c r="AE31" s="55"/>
      <c r="AF31" s="55"/>
      <c r="AG31" s="54"/>
      <c r="AH31" s="54"/>
      <c r="AI31" s="55"/>
      <c r="AJ31" s="55"/>
      <c r="AK31" s="55"/>
      <c r="AL31" s="54"/>
      <c r="AM31" s="55"/>
      <c r="AN31" s="55"/>
      <c r="AO31" s="55"/>
      <c r="AP31" s="55"/>
      <c r="AQ31" s="55"/>
      <c r="AR31" s="54"/>
      <c r="AS31" s="54"/>
      <c r="AT31" s="55"/>
      <c r="AU31" s="55"/>
      <c r="AV31" s="55"/>
      <c r="AW31" s="55"/>
      <c r="AX31" s="54"/>
      <c r="AY31" s="55"/>
      <c r="AZ31" s="55"/>
      <c r="BA31" s="55"/>
      <c r="BB31" s="54"/>
      <c r="BC31" s="55"/>
      <c r="BD31" s="54"/>
      <c r="BE31" s="55"/>
      <c r="BF31" s="55"/>
      <c r="BG31" s="55"/>
      <c r="BH31" s="55"/>
      <c r="BI31" s="55"/>
      <c r="BJ31" s="54"/>
      <c r="BK31" s="55"/>
      <c r="BL31" s="55"/>
      <c r="BM31" s="55"/>
      <c r="BN31" s="55"/>
      <c r="BO31" s="54"/>
      <c r="BP31" s="54"/>
      <c r="BQ31" s="54"/>
      <c r="BR31" s="55"/>
      <c r="BS31" s="55"/>
      <c r="BT31" s="54"/>
      <c r="BU31" s="55"/>
      <c r="BV31" s="55"/>
      <c r="BW31" s="54"/>
      <c r="BX31" s="55"/>
      <c r="BY31" s="55"/>
      <c r="BZ31" s="55"/>
      <c r="CA31" s="54"/>
      <c r="CB31" s="81"/>
      <c r="CC31" s="81"/>
      <c r="CD31" s="82"/>
      <c r="CE31" s="82"/>
      <c r="CF31" s="65"/>
      <c r="CG31" s="66"/>
      <c r="CH31" s="66"/>
      <c r="CI31" s="66"/>
      <c r="CJ31" s="50"/>
      <c r="CK31" s="73"/>
      <c r="CL31" s="9"/>
    </row>
    <row r="32" spans="1:90" s="23" customFormat="1" ht="26.25" customHeight="1" x14ac:dyDescent="0.25">
      <c r="A32" s="276" t="s">
        <v>51</v>
      </c>
      <c r="B32" s="225" t="s">
        <v>193</v>
      </c>
      <c r="C32" s="128">
        <v>29785.894500951985</v>
      </c>
      <c r="D32" s="135">
        <v>0</v>
      </c>
      <c r="E32" s="135"/>
      <c r="F32" s="135"/>
      <c r="G32" s="135"/>
      <c r="H32" s="135"/>
      <c r="I32" s="135">
        <v>7503.3892674669632</v>
      </c>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23"/>
      <c r="CD32" s="123"/>
      <c r="CE32" s="123"/>
      <c r="CF32" s="123"/>
      <c r="CG32" s="61"/>
      <c r="CH32" s="138">
        <v>0</v>
      </c>
      <c r="CI32" s="61"/>
      <c r="CJ32" s="61"/>
      <c r="CK32" s="128">
        <v>29785.894500951985</v>
      </c>
      <c r="CL32" s="9"/>
    </row>
    <row r="33" spans="1:90" s="23" customFormat="1" ht="26.25" customHeight="1" x14ac:dyDescent="0.25">
      <c r="A33" s="279" t="s">
        <v>52</v>
      </c>
      <c r="B33" s="230" t="s">
        <v>194</v>
      </c>
      <c r="C33" s="119">
        <v>0</v>
      </c>
      <c r="D33" s="131">
        <v>0</v>
      </c>
      <c r="E33" s="132">
        <v>0</v>
      </c>
      <c r="F33" s="132">
        <v>0</v>
      </c>
      <c r="G33" s="132">
        <v>0</v>
      </c>
      <c r="H33" s="131">
        <v>0</v>
      </c>
      <c r="I33" s="131">
        <v>0</v>
      </c>
      <c r="J33" s="132">
        <v>0</v>
      </c>
      <c r="K33" s="132">
        <v>0</v>
      </c>
      <c r="L33" s="132">
        <v>0</v>
      </c>
      <c r="M33" s="132">
        <v>0</v>
      </c>
      <c r="N33" s="132">
        <v>0</v>
      </c>
      <c r="O33" s="132">
        <v>0</v>
      </c>
      <c r="P33" s="132">
        <v>0</v>
      </c>
      <c r="Q33" s="132">
        <v>0</v>
      </c>
      <c r="R33" s="132">
        <v>0</v>
      </c>
      <c r="S33" s="132">
        <v>0</v>
      </c>
      <c r="T33" s="132">
        <v>0</v>
      </c>
      <c r="U33" s="132">
        <v>0</v>
      </c>
      <c r="V33" s="132">
        <v>0</v>
      </c>
      <c r="W33" s="132">
        <v>0</v>
      </c>
      <c r="X33" s="132">
        <v>0</v>
      </c>
      <c r="Y33" s="132">
        <v>0</v>
      </c>
      <c r="Z33" s="132">
        <v>0</v>
      </c>
      <c r="AA33" s="132">
        <v>0</v>
      </c>
      <c r="AB33" s="132">
        <v>0</v>
      </c>
      <c r="AC33" s="131">
        <v>0</v>
      </c>
      <c r="AD33" s="131">
        <v>0</v>
      </c>
      <c r="AE33" s="132">
        <v>0</v>
      </c>
      <c r="AF33" s="132">
        <v>0</v>
      </c>
      <c r="AG33" s="131">
        <v>0</v>
      </c>
      <c r="AH33" s="131">
        <v>0</v>
      </c>
      <c r="AI33" s="132">
        <v>0</v>
      </c>
      <c r="AJ33" s="132">
        <v>0</v>
      </c>
      <c r="AK33" s="132">
        <v>0</v>
      </c>
      <c r="AL33" s="131">
        <v>0</v>
      </c>
      <c r="AM33" s="132">
        <v>0</v>
      </c>
      <c r="AN33" s="132">
        <v>0</v>
      </c>
      <c r="AO33" s="132">
        <v>0</v>
      </c>
      <c r="AP33" s="132">
        <v>0</v>
      </c>
      <c r="AQ33" s="132">
        <v>0</v>
      </c>
      <c r="AR33" s="131">
        <v>0</v>
      </c>
      <c r="AS33" s="131">
        <v>0</v>
      </c>
      <c r="AT33" s="132">
        <v>0</v>
      </c>
      <c r="AU33" s="132">
        <v>0</v>
      </c>
      <c r="AV33" s="132">
        <v>0</v>
      </c>
      <c r="AW33" s="132">
        <v>0</v>
      </c>
      <c r="AX33" s="131">
        <v>0</v>
      </c>
      <c r="AY33" s="132">
        <v>0</v>
      </c>
      <c r="AZ33" s="132">
        <v>0</v>
      </c>
      <c r="BA33" s="132">
        <v>0</v>
      </c>
      <c r="BB33" s="131">
        <v>0</v>
      </c>
      <c r="BC33" s="132">
        <v>0</v>
      </c>
      <c r="BD33" s="131">
        <v>0</v>
      </c>
      <c r="BE33" s="132">
        <v>0</v>
      </c>
      <c r="BF33" s="132">
        <v>0</v>
      </c>
      <c r="BG33" s="132">
        <v>0</v>
      </c>
      <c r="BH33" s="132">
        <v>0</v>
      </c>
      <c r="BI33" s="132">
        <v>0</v>
      </c>
      <c r="BJ33" s="131">
        <v>0</v>
      </c>
      <c r="BK33" s="132">
        <v>0</v>
      </c>
      <c r="BL33" s="132">
        <v>0</v>
      </c>
      <c r="BM33" s="132">
        <v>0</v>
      </c>
      <c r="BN33" s="132">
        <v>0</v>
      </c>
      <c r="BO33" s="131">
        <v>0</v>
      </c>
      <c r="BP33" s="131">
        <v>0</v>
      </c>
      <c r="BQ33" s="131">
        <v>0</v>
      </c>
      <c r="BR33" s="132">
        <v>0</v>
      </c>
      <c r="BS33" s="132">
        <v>0</v>
      </c>
      <c r="BT33" s="131">
        <v>0</v>
      </c>
      <c r="BU33" s="132">
        <v>0</v>
      </c>
      <c r="BV33" s="132">
        <v>0</v>
      </c>
      <c r="BW33" s="131">
        <v>0</v>
      </c>
      <c r="BX33" s="132">
        <v>0</v>
      </c>
      <c r="BY33" s="132">
        <v>0</v>
      </c>
      <c r="BZ33" s="132">
        <v>0</v>
      </c>
      <c r="CA33" s="131">
        <v>0</v>
      </c>
      <c r="CB33" s="136">
        <v>0</v>
      </c>
      <c r="CC33" s="137">
        <v>0</v>
      </c>
      <c r="CD33" s="134">
        <v>0</v>
      </c>
      <c r="CE33" s="134">
        <v>0</v>
      </c>
      <c r="CF33" s="134">
        <v>0</v>
      </c>
      <c r="CG33" s="50"/>
      <c r="CH33" s="124">
        <v>0</v>
      </c>
      <c r="CI33" s="50"/>
      <c r="CJ33" s="50"/>
      <c r="CK33" s="124">
        <v>0</v>
      </c>
      <c r="CL33" s="9"/>
    </row>
    <row r="34" spans="1:90" s="23" customFormat="1" ht="26.25" customHeight="1" x14ac:dyDescent="0.25">
      <c r="A34" s="280" t="s">
        <v>53</v>
      </c>
      <c r="B34" s="226" t="s">
        <v>195</v>
      </c>
      <c r="C34" s="119">
        <v>29785.894500951985</v>
      </c>
      <c r="D34" s="131">
        <v>0</v>
      </c>
      <c r="E34" s="132">
        <v>0</v>
      </c>
      <c r="F34" s="132">
        <v>0</v>
      </c>
      <c r="G34" s="132">
        <v>0</v>
      </c>
      <c r="H34" s="131">
        <v>1053.3496384033892</v>
      </c>
      <c r="I34" s="131">
        <v>7503.3892674669632</v>
      </c>
      <c r="J34" s="132">
        <v>0</v>
      </c>
      <c r="K34" s="132">
        <v>0</v>
      </c>
      <c r="L34" s="132">
        <v>28.115805680814468</v>
      </c>
      <c r="M34" s="132">
        <v>78.329314761593722</v>
      </c>
      <c r="N34" s="132">
        <v>94.643685238406263</v>
      </c>
      <c r="O34" s="132">
        <v>1038.118976</v>
      </c>
      <c r="P34" s="132">
        <v>366.36169160598968</v>
      </c>
      <c r="Q34" s="132">
        <v>38.057281636010366</v>
      </c>
      <c r="R34" s="132">
        <v>59.154866858816419</v>
      </c>
      <c r="S34" s="132">
        <v>5674.3436263196118</v>
      </c>
      <c r="T34" s="132">
        <v>67.328999999999994</v>
      </c>
      <c r="U34" s="132">
        <v>0.35767270987544453</v>
      </c>
      <c r="V34" s="132">
        <v>0.11037465357794651</v>
      </c>
      <c r="W34" s="132">
        <v>0.16913351329398252</v>
      </c>
      <c r="X34" s="132">
        <v>0.29081786063736537</v>
      </c>
      <c r="Y34" s="132">
        <v>0.28145108078425113</v>
      </c>
      <c r="Z34" s="132">
        <v>2.8529405021377061E-2</v>
      </c>
      <c r="AA34" s="132">
        <v>57.584251545720804</v>
      </c>
      <c r="AB34" s="132">
        <v>0.1127885968096327</v>
      </c>
      <c r="AC34" s="131">
        <v>10189.158514826984</v>
      </c>
      <c r="AD34" s="131">
        <v>10542.213144340001</v>
      </c>
      <c r="AE34" s="132">
        <v>0</v>
      </c>
      <c r="AF34" s="132">
        <v>10542.213144340001</v>
      </c>
      <c r="AG34" s="131">
        <v>497.45507591464832</v>
      </c>
      <c r="AH34" s="131">
        <v>0</v>
      </c>
      <c r="AI34" s="132">
        <v>0</v>
      </c>
      <c r="AJ34" s="132">
        <v>0</v>
      </c>
      <c r="AK34" s="132">
        <v>0</v>
      </c>
      <c r="AL34" s="131">
        <v>0</v>
      </c>
      <c r="AM34" s="132">
        <v>0</v>
      </c>
      <c r="AN34" s="132">
        <v>0</v>
      </c>
      <c r="AO34" s="132">
        <v>0</v>
      </c>
      <c r="AP34" s="132">
        <v>0</v>
      </c>
      <c r="AQ34" s="132">
        <v>0</v>
      </c>
      <c r="AR34" s="131">
        <v>0</v>
      </c>
      <c r="AS34" s="131">
        <v>0</v>
      </c>
      <c r="AT34" s="132">
        <v>0</v>
      </c>
      <c r="AU34" s="132">
        <v>0</v>
      </c>
      <c r="AV34" s="132">
        <v>0</v>
      </c>
      <c r="AW34" s="132">
        <v>0</v>
      </c>
      <c r="AX34" s="131">
        <v>0</v>
      </c>
      <c r="AY34" s="132">
        <v>0</v>
      </c>
      <c r="AZ34" s="132">
        <v>0</v>
      </c>
      <c r="BA34" s="132">
        <v>0</v>
      </c>
      <c r="BB34" s="131">
        <v>0</v>
      </c>
      <c r="BC34" s="132">
        <v>0</v>
      </c>
      <c r="BD34" s="131">
        <v>0</v>
      </c>
      <c r="BE34" s="132">
        <v>0</v>
      </c>
      <c r="BF34" s="132">
        <v>0</v>
      </c>
      <c r="BG34" s="132">
        <v>0</v>
      </c>
      <c r="BH34" s="132">
        <v>0</v>
      </c>
      <c r="BI34" s="132">
        <v>0</v>
      </c>
      <c r="BJ34" s="131">
        <v>0</v>
      </c>
      <c r="BK34" s="132">
        <v>0</v>
      </c>
      <c r="BL34" s="132">
        <v>0</v>
      </c>
      <c r="BM34" s="132">
        <v>0</v>
      </c>
      <c r="BN34" s="132">
        <v>0</v>
      </c>
      <c r="BO34" s="131">
        <v>0</v>
      </c>
      <c r="BP34" s="131">
        <v>0</v>
      </c>
      <c r="BQ34" s="131">
        <v>0.32886000000000004</v>
      </c>
      <c r="BR34" s="132">
        <v>0.19383880383659016</v>
      </c>
      <c r="BS34" s="132">
        <v>0.13502119616340991</v>
      </c>
      <c r="BT34" s="131">
        <v>0</v>
      </c>
      <c r="BU34" s="132">
        <v>0</v>
      </c>
      <c r="BV34" s="132">
        <v>0</v>
      </c>
      <c r="BW34" s="131">
        <v>0</v>
      </c>
      <c r="BX34" s="132">
        <v>0</v>
      </c>
      <c r="BY34" s="132">
        <v>0</v>
      </c>
      <c r="BZ34" s="132">
        <v>0</v>
      </c>
      <c r="CA34" s="131">
        <v>0</v>
      </c>
      <c r="CB34" s="131">
        <v>0</v>
      </c>
      <c r="CC34" s="137">
        <v>0</v>
      </c>
      <c r="CD34" s="132">
        <v>0</v>
      </c>
      <c r="CE34" s="132">
        <v>0</v>
      </c>
      <c r="CF34" s="132">
        <v>0</v>
      </c>
      <c r="CG34" s="50"/>
      <c r="CH34" s="125">
        <v>0</v>
      </c>
      <c r="CI34" s="50"/>
      <c r="CJ34" s="50"/>
      <c r="CK34" s="124">
        <v>29785.894500951985</v>
      </c>
      <c r="CL34" s="9"/>
    </row>
    <row r="35" spans="1:90" s="23" customFormat="1" ht="41.25" customHeight="1" x14ac:dyDescent="0.25">
      <c r="A35" s="280" t="s">
        <v>54</v>
      </c>
      <c r="B35" s="226" t="s">
        <v>196</v>
      </c>
      <c r="C35" s="64"/>
      <c r="D35" s="54"/>
      <c r="E35" s="55"/>
      <c r="F35" s="55"/>
      <c r="G35" s="55"/>
      <c r="H35" s="54"/>
      <c r="I35" s="54"/>
      <c r="J35" s="55"/>
      <c r="K35" s="55"/>
      <c r="L35" s="55"/>
      <c r="M35" s="55"/>
      <c r="N35" s="55"/>
      <c r="O35" s="55"/>
      <c r="P35" s="55"/>
      <c r="Q35" s="55"/>
      <c r="R35" s="55"/>
      <c r="S35" s="55"/>
      <c r="T35" s="55"/>
      <c r="U35" s="55"/>
      <c r="V35" s="55"/>
      <c r="W35" s="55"/>
      <c r="X35" s="55"/>
      <c r="Y35" s="55"/>
      <c r="Z35" s="55"/>
      <c r="AA35" s="55"/>
      <c r="AB35" s="55"/>
      <c r="AC35" s="54"/>
      <c r="AD35" s="54"/>
      <c r="AE35" s="55"/>
      <c r="AF35" s="55"/>
      <c r="AG35" s="54"/>
      <c r="AH35" s="54"/>
      <c r="AI35" s="55"/>
      <c r="AJ35" s="55"/>
      <c r="AK35" s="55"/>
      <c r="AL35" s="54"/>
      <c r="AM35" s="55"/>
      <c r="AN35" s="55"/>
      <c r="AO35" s="55"/>
      <c r="AP35" s="55"/>
      <c r="AQ35" s="55"/>
      <c r="AR35" s="54"/>
      <c r="AS35" s="54"/>
      <c r="AT35" s="55"/>
      <c r="AU35" s="55"/>
      <c r="AV35" s="55"/>
      <c r="AW35" s="55"/>
      <c r="AX35" s="54"/>
      <c r="AY35" s="55"/>
      <c r="AZ35" s="55"/>
      <c r="BA35" s="55"/>
      <c r="BB35" s="54"/>
      <c r="BC35" s="55"/>
      <c r="BD35" s="54"/>
      <c r="BE35" s="55"/>
      <c r="BF35" s="55"/>
      <c r="BG35" s="55"/>
      <c r="BH35" s="55"/>
      <c r="BI35" s="55"/>
      <c r="BJ35" s="54"/>
      <c r="BK35" s="55"/>
      <c r="BL35" s="55"/>
      <c r="BM35" s="55"/>
      <c r="BN35" s="55"/>
      <c r="BO35" s="54"/>
      <c r="BP35" s="54"/>
      <c r="BQ35" s="54"/>
      <c r="BR35" s="55"/>
      <c r="BS35" s="55"/>
      <c r="BT35" s="54"/>
      <c r="BU35" s="55"/>
      <c r="BV35" s="55"/>
      <c r="BW35" s="54"/>
      <c r="BX35" s="55"/>
      <c r="BY35" s="55"/>
      <c r="BZ35" s="55"/>
      <c r="CA35" s="54"/>
      <c r="CB35" s="54"/>
      <c r="CC35" s="50"/>
      <c r="CD35" s="51"/>
      <c r="CE35" s="51"/>
      <c r="CF35" s="51"/>
      <c r="CG35" s="50"/>
      <c r="CH35" s="50"/>
      <c r="CI35" s="50"/>
      <c r="CJ35" s="50"/>
      <c r="CK35" s="64"/>
      <c r="CL35" s="9"/>
    </row>
    <row r="36" spans="1:90" s="23" customFormat="1" ht="26.25" customHeight="1" x14ac:dyDescent="0.25">
      <c r="A36" s="281" t="s">
        <v>55</v>
      </c>
      <c r="B36" s="231" t="s">
        <v>197</v>
      </c>
      <c r="C36" s="64"/>
      <c r="D36" s="54"/>
      <c r="E36" s="55"/>
      <c r="F36" s="55"/>
      <c r="G36" s="55"/>
      <c r="H36" s="54"/>
      <c r="I36" s="54"/>
      <c r="J36" s="55"/>
      <c r="K36" s="55"/>
      <c r="L36" s="55"/>
      <c r="M36" s="55"/>
      <c r="N36" s="55"/>
      <c r="O36" s="55"/>
      <c r="P36" s="55"/>
      <c r="Q36" s="55"/>
      <c r="R36" s="55"/>
      <c r="S36" s="55"/>
      <c r="T36" s="55"/>
      <c r="U36" s="55"/>
      <c r="V36" s="55"/>
      <c r="W36" s="55"/>
      <c r="X36" s="55"/>
      <c r="Y36" s="55"/>
      <c r="Z36" s="55"/>
      <c r="AA36" s="55"/>
      <c r="AB36" s="55"/>
      <c r="AC36" s="54"/>
      <c r="AD36" s="54"/>
      <c r="AE36" s="55"/>
      <c r="AF36" s="55"/>
      <c r="AG36" s="54"/>
      <c r="AH36" s="54"/>
      <c r="AI36" s="55"/>
      <c r="AJ36" s="55"/>
      <c r="AK36" s="55"/>
      <c r="AL36" s="54"/>
      <c r="AM36" s="55"/>
      <c r="AN36" s="55"/>
      <c r="AO36" s="55"/>
      <c r="AP36" s="55"/>
      <c r="AQ36" s="55"/>
      <c r="AR36" s="54"/>
      <c r="AS36" s="54"/>
      <c r="AT36" s="55"/>
      <c r="AU36" s="55"/>
      <c r="AV36" s="55"/>
      <c r="AW36" s="55"/>
      <c r="AX36" s="54"/>
      <c r="AY36" s="55"/>
      <c r="AZ36" s="55"/>
      <c r="BA36" s="55"/>
      <c r="BB36" s="54"/>
      <c r="BC36" s="55"/>
      <c r="BD36" s="54"/>
      <c r="BE36" s="55"/>
      <c r="BF36" s="55"/>
      <c r="BG36" s="55"/>
      <c r="BH36" s="55"/>
      <c r="BI36" s="55"/>
      <c r="BJ36" s="54"/>
      <c r="BK36" s="55"/>
      <c r="BL36" s="55"/>
      <c r="BM36" s="55"/>
      <c r="BN36" s="55"/>
      <c r="BO36" s="54"/>
      <c r="BP36" s="54"/>
      <c r="BQ36" s="54"/>
      <c r="BR36" s="55"/>
      <c r="BS36" s="55"/>
      <c r="BT36" s="54"/>
      <c r="BU36" s="55"/>
      <c r="BV36" s="55"/>
      <c r="BW36" s="54"/>
      <c r="BX36" s="55"/>
      <c r="BY36" s="55"/>
      <c r="BZ36" s="55"/>
      <c r="CA36" s="54"/>
      <c r="CB36" s="54"/>
      <c r="CC36" s="50"/>
      <c r="CD36" s="51"/>
      <c r="CE36" s="51"/>
      <c r="CF36" s="51"/>
      <c r="CG36" s="50"/>
      <c r="CH36" s="50"/>
      <c r="CI36" s="50"/>
      <c r="CJ36" s="50"/>
      <c r="CK36" s="64"/>
      <c r="CL36" s="9"/>
    </row>
    <row r="37" spans="1:90" s="23" customFormat="1" ht="26.25" customHeight="1" thickBot="1" x14ac:dyDescent="0.3">
      <c r="A37" s="282" t="s">
        <v>0</v>
      </c>
      <c r="B37" s="232" t="s">
        <v>198</v>
      </c>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9"/>
    </row>
    <row r="38" spans="1:90" s="23" customFormat="1" ht="26.25" customHeight="1" thickTop="1" x14ac:dyDescent="0.25">
      <c r="A38" s="283" t="s">
        <v>56</v>
      </c>
      <c r="B38" s="224" t="s">
        <v>199</v>
      </c>
      <c r="C38" s="140">
        <v>1176701.0078148746</v>
      </c>
      <c r="D38" s="140">
        <v>30930.831491926503</v>
      </c>
      <c r="E38" s="140">
        <v>24912.515455265715</v>
      </c>
      <c r="F38" s="140">
        <v>3625.2189964824624</v>
      </c>
      <c r="G38" s="140">
        <v>2393.097040178327</v>
      </c>
      <c r="H38" s="140">
        <v>7119.9958758062085</v>
      </c>
      <c r="I38" s="140">
        <v>424256.80977170845</v>
      </c>
      <c r="J38" s="140">
        <v>37763.611464737281</v>
      </c>
      <c r="K38" s="140">
        <v>5003.7894867556779</v>
      </c>
      <c r="L38" s="140">
        <v>2659.8169906262874</v>
      </c>
      <c r="M38" s="140">
        <v>10694.978472118273</v>
      </c>
      <c r="N38" s="140">
        <v>5404.3208707973226</v>
      </c>
      <c r="O38" s="140">
        <v>84578.56639691969</v>
      </c>
      <c r="P38" s="140">
        <v>95236.97648134506</v>
      </c>
      <c r="Q38" s="140">
        <v>2570.4589568670531</v>
      </c>
      <c r="R38" s="140">
        <v>3536.1545722416827</v>
      </c>
      <c r="S38" s="140">
        <v>41751.921477072501</v>
      </c>
      <c r="T38" s="140">
        <v>111029.14695545199</v>
      </c>
      <c r="U38" s="140">
        <v>3867.3583002490664</v>
      </c>
      <c r="V38" s="140">
        <v>973.62150831655345</v>
      </c>
      <c r="W38" s="140">
        <v>1510.0439229172391</v>
      </c>
      <c r="X38" s="140">
        <v>2678.7945299552039</v>
      </c>
      <c r="Y38" s="140">
        <v>2068.3446703026284</v>
      </c>
      <c r="Z38" s="140">
        <v>496.60295568690299</v>
      </c>
      <c r="AA38" s="140">
        <v>3290.6791459844972</v>
      </c>
      <c r="AB38" s="140">
        <v>1638.2333458966698</v>
      </c>
      <c r="AC38" s="140">
        <v>296368.09964471083</v>
      </c>
      <c r="AD38" s="140">
        <v>6580.9254984600329</v>
      </c>
      <c r="AE38" s="140">
        <v>276.99797437945887</v>
      </c>
      <c r="AF38" s="140">
        <v>6303.9275240805746</v>
      </c>
      <c r="AG38" s="140">
        <v>43023.822269499353</v>
      </c>
      <c r="AH38" s="140">
        <v>40089.592239732629</v>
      </c>
      <c r="AI38" s="140">
        <v>6162.184347036361</v>
      </c>
      <c r="AJ38" s="140">
        <v>21715.587323407733</v>
      </c>
      <c r="AK38" s="140">
        <v>12211.820569288529</v>
      </c>
      <c r="AL38" s="140">
        <v>194322.44997599226</v>
      </c>
      <c r="AM38" s="140">
        <v>71955.674886657987</v>
      </c>
      <c r="AN38" s="140">
        <v>45123.001952995852</v>
      </c>
      <c r="AO38" s="140">
        <v>51371.051539257212</v>
      </c>
      <c r="AP38" s="140">
        <v>24001.053259578672</v>
      </c>
      <c r="AQ38" s="140">
        <v>1871.6683375025057</v>
      </c>
      <c r="AR38" s="140">
        <v>9063.0449447551055</v>
      </c>
      <c r="AS38" s="140">
        <v>5320.4691791818395</v>
      </c>
      <c r="AT38" s="140">
        <v>2143.610358222305</v>
      </c>
      <c r="AU38" s="140">
        <v>862.95986899005777</v>
      </c>
      <c r="AV38" s="140">
        <v>612.37265775300182</v>
      </c>
      <c r="AW38" s="140">
        <v>1701.5262942164741</v>
      </c>
      <c r="AX38" s="140">
        <v>4359.6246312199073</v>
      </c>
      <c r="AY38" s="140">
        <v>1800.2209960939931</v>
      </c>
      <c r="AZ38" s="140">
        <v>851.01469012447296</v>
      </c>
      <c r="BA38" s="140">
        <v>1708.3889450014422</v>
      </c>
      <c r="BB38" s="140">
        <v>2410.917007969073</v>
      </c>
      <c r="BC38" s="140">
        <v>0</v>
      </c>
      <c r="BD38" s="140">
        <v>15672.8207550027</v>
      </c>
      <c r="BE38" s="140">
        <v>10408.049881517534</v>
      </c>
      <c r="BF38" s="140">
        <v>2840.6568016785427</v>
      </c>
      <c r="BG38" s="140">
        <v>1144.6927159660927</v>
      </c>
      <c r="BH38" s="140">
        <v>633.77111400646163</v>
      </c>
      <c r="BI38" s="140">
        <v>645.65024183406763</v>
      </c>
      <c r="BJ38" s="140">
        <v>14142.243825141517</v>
      </c>
      <c r="BK38" s="140">
        <v>5653.6499563147454</v>
      </c>
      <c r="BL38" s="140">
        <v>3205.4658044027733</v>
      </c>
      <c r="BM38" s="140">
        <v>383.00673264291828</v>
      </c>
      <c r="BN38" s="140">
        <v>4900.1213317810816</v>
      </c>
      <c r="BO38" s="140">
        <v>22797.412690553367</v>
      </c>
      <c r="BP38" s="140">
        <v>11835.865837612429</v>
      </c>
      <c r="BQ38" s="140">
        <v>14439.222433801728</v>
      </c>
      <c r="BR38" s="140">
        <v>9292.0931900456981</v>
      </c>
      <c r="BS38" s="140">
        <v>5147.1292437560287</v>
      </c>
      <c r="BT38" s="140">
        <v>4122.0930309788391</v>
      </c>
      <c r="BU38" s="140">
        <v>2068.0351484947646</v>
      </c>
      <c r="BV38" s="140">
        <v>2054.0578824840741</v>
      </c>
      <c r="BW38" s="140">
        <v>6880.4870836493546</v>
      </c>
      <c r="BX38" s="140">
        <v>1485.7764931043885</v>
      </c>
      <c r="BY38" s="140">
        <v>1324.328141420252</v>
      </c>
      <c r="BZ38" s="140">
        <v>4070.3824491247137</v>
      </c>
      <c r="CA38" s="140">
        <v>681.77439368716728</v>
      </c>
      <c r="CB38" s="140">
        <v>0</v>
      </c>
      <c r="CC38" s="140">
        <v>424130.36127992184</v>
      </c>
      <c r="CD38" s="140">
        <v>240241.6192335434</v>
      </c>
      <c r="CE38" s="140">
        <v>123204.38251939247</v>
      </c>
      <c r="CF38" s="140">
        <v>60684.359526986002</v>
      </c>
      <c r="CG38" s="68"/>
      <c r="CH38" s="140">
        <v>0</v>
      </c>
      <c r="CI38" s="68"/>
      <c r="CJ38" s="68"/>
      <c r="CK38" s="139">
        <v>1600831.3690947962</v>
      </c>
      <c r="CL38" s="9"/>
    </row>
    <row r="39" spans="1:90" s="87" customFormat="1" ht="18" customHeight="1" x14ac:dyDescent="0.25">
      <c r="A39" s="284"/>
      <c r="B39" s="84"/>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c r="CI39" s="85"/>
      <c r="CJ39" s="85"/>
      <c r="CK39" s="85"/>
      <c r="CL39" s="86"/>
    </row>
    <row r="40" spans="1:90" s="49" customFormat="1" ht="18" customHeight="1" x14ac:dyDescent="0.25">
      <c r="A40" s="285"/>
      <c r="B40" s="56"/>
      <c r="C40" s="57"/>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9"/>
    </row>
    <row r="41" spans="1:90" s="49" customFormat="1" ht="18" customHeight="1" x14ac:dyDescent="0.25">
      <c r="A41" s="273"/>
      <c r="B41" s="59"/>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9"/>
    </row>
    <row r="42" spans="1:90" s="49" customFormat="1" ht="18" customHeight="1" x14ac:dyDescent="0.25">
      <c r="A42" s="273"/>
      <c r="B42" s="59"/>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9"/>
    </row>
    <row r="43" spans="1:90" s="60" customFormat="1" ht="18" customHeight="1" x14ac:dyDescent="0.25">
      <c r="A43" s="273"/>
      <c r="B43" s="59"/>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9"/>
    </row>
    <row r="44" spans="1:90" s="60" customFormat="1" ht="18" customHeight="1" x14ac:dyDescent="0.25">
      <c r="A44" s="285"/>
      <c r="B44" s="56"/>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9"/>
    </row>
    <row r="45" spans="1:90" s="60" customFormat="1" ht="18" customHeight="1" x14ac:dyDescent="0.25">
      <c r="A45" s="285"/>
      <c r="B45" s="56"/>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9"/>
    </row>
    <row r="46" spans="1:90" s="60" customFormat="1" ht="18" customHeight="1" x14ac:dyDescent="0.25">
      <c r="A46" s="285"/>
      <c r="B46" s="56"/>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9"/>
    </row>
    <row r="47" spans="1:90" s="60" customFormat="1" ht="18" customHeight="1" x14ac:dyDescent="0.25">
      <c r="A47" s="285"/>
      <c r="B47" s="56"/>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9"/>
    </row>
    <row r="48" spans="1:90" s="60" customFormat="1" ht="18" customHeight="1" x14ac:dyDescent="0.25">
      <c r="A48" s="285"/>
      <c r="B48" s="56"/>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9"/>
    </row>
    <row r="49" spans="1:90" s="60" customFormat="1" x14ac:dyDescent="0.25">
      <c r="A49" s="285"/>
      <c r="B49" s="56"/>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9"/>
    </row>
    <row r="50" spans="1:90" s="60" customFormat="1" x14ac:dyDescent="0.25">
      <c r="A50" s="285"/>
      <c r="B50" s="56"/>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9"/>
    </row>
    <row r="51" spans="1:90" x14ac:dyDescent="0.2">
      <c r="A51" s="285"/>
      <c r="B51" s="56"/>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9"/>
    </row>
    <row r="52" spans="1:90" x14ac:dyDescent="0.2">
      <c r="A52" s="285"/>
      <c r="B52" s="56"/>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9"/>
    </row>
    <row r="53" spans="1:90" x14ac:dyDescent="0.2">
      <c r="A53" s="285"/>
      <c r="B53" s="56"/>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9"/>
    </row>
  </sheetData>
  <dataConsolidate/>
  <conditionalFormatting sqref="CL3:CL38 C39:CK39">
    <cfRule type="containsText" dxfId="5" priority="1" stopIfTrue="1" operator="containsText" text="Supply &lt; Use">
      <formula>NOT(ISERROR(SEARCH("Supply &lt; Use",C3)))</formula>
    </cfRule>
    <cfRule type="containsText" dxfId="4" priority="2" stopIfTrue="1" operator="containsText" text="Supply &gt; Use">
      <formula>NOT(ISERROR(SEARCH("Supply &gt; Use",C3)))</formula>
    </cfRule>
  </conditionalFormatting>
  <dataValidations count="2">
    <dataValidation type="custom" allowBlank="1" showInputMessage="1" showErrorMessage="1" errorTitle="Wrong data input" error="Data entry is limited to numeric values._x000d__x000a_: symbol can be used for not available data." sqref="CK38 CH38 CK32:CK34 CH32:CH34 CK11:CK29 CH11:CH29 CK3:CK4 CH3:CH4" xr:uid="{00000000-0002-0000-0300-000000000000}">
      <formula1>OR(ISNUMBER(CH3),CH3=":")</formula1>
    </dataValidation>
    <dataValidation type="custom" allowBlank="1" showInputMessage="1" showErrorMessage="1" errorTitle="Wrong data input" error="Data entry is limited to positive values or zero._x000d__x000a_: symbol can be used for not available data." sqref="C38:CF38 C32:CF34 C11:CF29 C3:CB4" xr:uid="{00000000-0002-0000-0300-000001000000}">
      <formula1>OR(AND(ISNUMBER(C3),C3&gt;=0),C3=":")</formula1>
    </dataValidation>
  </dataValidations>
  <pageMargins left="0.39370078740157483" right="0.19685039370078741" top="0.19685039370078741" bottom="0.19685039370078741" header="0.31496062992125984" footer="0.31496062992125984"/>
  <pageSetup paperSize="9" scale="41" fitToWidth="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_D">
    <tabColor theme="0"/>
    <outlinePr summaryBelow="0" summaryRight="0"/>
  </sheetPr>
  <dimension ref="A1:CK17"/>
  <sheetViews>
    <sheetView showGridLines="0" zoomScale="85" zoomScaleNormal="85" workbookViewId="0">
      <pane xSplit="2" ySplit="1" topLeftCell="C2" activePane="bottomRight" state="frozen"/>
      <selection activeCell="B5" sqref="B5"/>
      <selection pane="topRight" activeCell="B5" sqref="B5"/>
      <selection pane="bottomLeft" activeCell="B5" sqref="B5"/>
      <selection pane="bottomRight" activeCell="B1" sqref="B1"/>
    </sheetView>
  </sheetViews>
  <sheetFormatPr defaultColWidth="11.42578125" defaultRowHeight="14.25" x14ac:dyDescent="0.2"/>
  <cols>
    <col min="1" max="1" width="1.7109375" style="274" customWidth="1"/>
    <col min="2" max="2" width="50.7109375" style="23" customWidth="1"/>
    <col min="3" max="47" width="14.85546875" style="46" customWidth="1"/>
    <col min="48" max="48" width="16.28515625" style="46" customWidth="1"/>
    <col min="49" max="78" width="14.85546875" style="46" customWidth="1"/>
    <col min="79" max="79" width="16" style="46" customWidth="1"/>
    <col min="80" max="85" width="14.85546875" style="46" customWidth="1"/>
    <col min="86" max="86" width="15" style="46" customWidth="1"/>
    <col min="87" max="88" width="15.140625" style="47" customWidth="1"/>
    <col min="89" max="89" width="14.85546875" style="46" customWidth="1"/>
    <col min="90" max="16384" width="11.42578125" style="3"/>
  </cols>
  <sheetData>
    <row r="1" spans="1:89" s="1" customFormat="1" ht="195" customHeight="1" x14ac:dyDescent="0.25">
      <c r="A1" s="267"/>
      <c r="B1" s="223" t="s">
        <v>338</v>
      </c>
      <c r="C1" s="218" t="s">
        <v>200</v>
      </c>
      <c r="D1" s="221" t="s">
        <v>274</v>
      </c>
      <c r="E1" s="216" t="s">
        <v>201</v>
      </c>
      <c r="F1" s="216" t="s">
        <v>202</v>
      </c>
      <c r="G1" s="216" t="s">
        <v>203</v>
      </c>
      <c r="H1" s="215" t="s">
        <v>204</v>
      </c>
      <c r="I1" s="215" t="s">
        <v>205</v>
      </c>
      <c r="J1" s="216" t="s">
        <v>206</v>
      </c>
      <c r="K1" s="216" t="s">
        <v>207</v>
      </c>
      <c r="L1" s="216" t="s">
        <v>208</v>
      </c>
      <c r="M1" s="216" t="s">
        <v>209</v>
      </c>
      <c r="N1" s="216" t="s">
        <v>210</v>
      </c>
      <c r="O1" s="216" t="s">
        <v>211</v>
      </c>
      <c r="P1" s="216" t="s">
        <v>212</v>
      </c>
      <c r="Q1" s="216" t="s">
        <v>213</v>
      </c>
      <c r="R1" s="216" t="s">
        <v>214</v>
      </c>
      <c r="S1" s="216" t="s">
        <v>215</v>
      </c>
      <c r="T1" s="216" t="s">
        <v>216</v>
      </c>
      <c r="U1" s="216" t="s">
        <v>217</v>
      </c>
      <c r="V1" s="216" t="s">
        <v>218</v>
      </c>
      <c r="W1" s="216" t="s">
        <v>219</v>
      </c>
      <c r="X1" s="216" t="s">
        <v>220</v>
      </c>
      <c r="Y1" s="216" t="s">
        <v>221</v>
      </c>
      <c r="Z1" s="216" t="s">
        <v>222</v>
      </c>
      <c r="AA1" s="216" t="s">
        <v>223</v>
      </c>
      <c r="AB1" s="216" t="s">
        <v>224</v>
      </c>
      <c r="AC1" s="215" t="s">
        <v>225</v>
      </c>
      <c r="AD1" s="221" t="s">
        <v>275</v>
      </c>
      <c r="AE1" s="216" t="s">
        <v>226</v>
      </c>
      <c r="AF1" s="216" t="s">
        <v>227</v>
      </c>
      <c r="AG1" s="215" t="s">
        <v>228</v>
      </c>
      <c r="AH1" s="221" t="s">
        <v>276</v>
      </c>
      <c r="AI1" s="216" t="s">
        <v>229</v>
      </c>
      <c r="AJ1" s="216" t="s">
        <v>230</v>
      </c>
      <c r="AK1" s="216" t="s">
        <v>231</v>
      </c>
      <c r="AL1" s="221" t="s">
        <v>277</v>
      </c>
      <c r="AM1" s="216" t="s">
        <v>232</v>
      </c>
      <c r="AN1" s="216" t="s">
        <v>233</v>
      </c>
      <c r="AO1" s="222" t="s">
        <v>234</v>
      </c>
      <c r="AP1" s="216" t="s">
        <v>235</v>
      </c>
      <c r="AQ1" s="216" t="s">
        <v>236</v>
      </c>
      <c r="AR1" s="215" t="s">
        <v>237</v>
      </c>
      <c r="AS1" s="221" t="s">
        <v>278</v>
      </c>
      <c r="AT1" s="216" t="s">
        <v>238</v>
      </c>
      <c r="AU1" s="216" t="s">
        <v>239</v>
      </c>
      <c r="AV1" s="216" t="s">
        <v>240</v>
      </c>
      <c r="AW1" s="216" t="s">
        <v>241</v>
      </c>
      <c r="AX1" s="221" t="s">
        <v>279</v>
      </c>
      <c r="AY1" s="216" t="s">
        <v>242</v>
      </c>
      <c r="AZ1" s="216" t="s">
        <v>243</v>
      </c>
      <c r="BA1" s="216" t="s">
        <v>244</v>
      </c>
      <c r="BB1" s="215" t="s">
        <v>245</v>
      </c>
      <c r="BC1" s="222" t="s">
        <v>318</v>
      </c>
      <c r="BD1" s="221" t="s">
        <v>280</v>
      </c>
      <c r="BE1" s="216" t="s">
        <v>246</v>
      </c>
      <c r="BF1" s="216" t="s">
        <v>247</v>
      </c>
      <c r="BG1" s="216" t="s">
        <v>248</v>
      </c>
      <c r="BH1" s="216" t="s">
        <v>249</v>
      </c>
      <c r="BI1" s="216" t="s">
        <v>250</v>
      </c>
      <c r="BJ1" s="221" t="s">
        <v>281</v>
      </c>
      <c r="BK1" s="216" t="s">
        <v>251</v>
      </c>
      <c r="BL1" s="216" t="s">
        <v>252</v>
      </c>
      <c r="BM1" s="216" t="s">
        <v>253</v>
      </c>
      <c r="BN1" s="216" t="s">
        <v>254</v>
      </c>
      <c r="BO1" s="215" t="s">
        <v>255</v>
      </c>
      <c r="BP1" s="215" t="s">
        <v>256</v>
      </c>
      <c r="BQ1" s="221" t="s">
        <v>282</v>
      </c>
      <c r="BR1" s="216" t="s">
        <v>257</v>
      </c>
      <c r="BS1" s="216" t="s">
        <v>258</v>
      </c>
      <c r="BT1" s="221" t="s">
        <v>283</v>
      </c>
      <c r="BU1" s="216" t="s">
        <v>259</v>
      </c>
      <c r="BV1" s="216" t="s">
        <v>260</v>
      </c>
      <c r="BW1" s="221" t="s">
        <v>284</v>
      </c>
      <c r="BX1" s="216" t="s">
        <v>261</v>
      </c>
      <c r="BY1" s="216" t="s">
        <v>262</v>
      </c>
      <c r="BZ1" s="216" t="s">
        <v>263</v>
      </c>
      <c r="CA1" s="215" t="s">
        <v>264</v>
      </c>
      <c r="CB1" s="215" t="s">
        <v>265</v>
      </c>
      <c r="CC1" s="117" t="s">
        <v>14</v>
      </c>
      <c r="CD1" s="141" t="s">
        <v>15</v>
      </c>
      <c r="CE1" s="141" t="s">
        <v>16</v>
      </c>
      <c r="CF1" s="141" t="s">
        <v>17</v>
      </c>
      <c r="CG1" s="234" t="s">
        <v>18</v>
      </c>
      <c r="CH1" s="117" t="s">
        <v>19</v>
      </c>
      <c r="CI1" s="234" t="s">
        <v>20</v>
      </c>
      <c r="CJ1" s="118" t="s">
        <v>21</v>
      </c>
      <c r="CK1" s="257"/>
    </row>
    <row r="2" spans="1:89" s="1" customFormat="1" ht="26.25" customHeight="1" x14ac:dyDescent="0.25">
      <c r="A2" s="267"/>
      <c r="B2" s="233"/>
      <c r="C2" s="201" t="s">
        <v>57</v>
      </c>
      <c r="D2" s="202" t="s">
        <v>58</v>
      </c>
      <c r="E2" s="203" t="s">
        <v>59</v>
      </c>
      <c r="F2" s="203" t="s">
        <v>60</v>
      </c>
      <c r="G2" s="203" t="s">
        <v>61</v>
      </c>
      <c r="H2" s="202" t="s">
        <v>62</v>
      </c>
      <c r="I2" s="202" t="s">
        <v>63</v>
      </c>
      <c r="J2" s="203" t="s">
        <v>64</v>
      </c>
      <c r="K2" s="203" t="s">
        <v>65</v>
      </c>
      <c r="L2" s="203" t="s">
        <v>66</v>
      </c>
      <c r="M2" s="203" t="s">
        <v>67</v>
      </c>
      <c r="N2" s="203" t="s">
        <v>68</v>
      </c>
      <c r="O2" s="203" t="s">
        <v>69</v>
      </c>
      <c r="P2" s="203" t="s">
        <v>70</v>
      </c>
      <c r="Q2" s="203" t="s">
        <v>71</v>
      </c>
      <c r="R2" s="203" t="s">
        <v>72</v>
      </c>
      <c r="S2" s="203" t="s">
        <v>73</v>
      </c>
      <c r="T2" s="203" t="s">
        <v>74</v>
      </c>
      <c r="U2" s="203" t="s">
        <v>75</v>
      </c>
      <c r="V2" s="203" t="s">
        <v>76</v>
      </c>
      <c r="W2" s="203" t="s">
        <v>77</v>
      </c>
      <c r="X2" s="203" t="s">
        <v>78</v>
      </c>
      <c r="Y2" s="203" t="s">
        <v>79</v>
      </c>
      <c r="Z2" s="203" t="s">
        <v>80</v>
      </c>
      <c r="AA2" s="203" t="s">
        <v>81</v>
      </c>
      <c r="AB2" s="203" t="s">
        <v>82</v>
      </c>
      <c r="AC2" s="202" t="s">
        <v>83</v>
      </c>
      <c r="AD2" s="202" t="s">
        <v>84</v>
      </c>
      <c r="AE2" s="203" t="s">
        <v>85</v>
      </c>
      <c r="AF2" s="203" t="s">
        <v>86</v>
      </c>
      <c r="AG2" s="202" t="s">
        <v>87</v>
      </c>
      <c r="AH2" s="202" t="s">
        <v>88</v>
      </c>
      <c r="AI2" s="203" t="s">
        <v>89</v>
      </c>
      <c r="AJ2" s="203" t="s">
        <v>90</v>
      </c>
      <c r="AK2" s="203" t="s">
        <v>91</v>
      </c>
      <c r="AL2" s="202" t="s">
        <v>92</v>
      </c>
      <c r="AM2" s="203" t="s">
        <v>93</v>
      </c>
      <c r="AN2" s="203" t="s">
        <v>94</v>
      </c>
      <c r="AO2" s="203" t="s">
        <v>95</v>
      </c>
      <c r="AP2" s="203" t="s">
        <v>96</v>
      </c>
      <c r="AQ2" s="203" t="s">
        <v>97</v>
      </c>
      <c r="AR2" s="202" t="s">
        <v>98</v>
      </c>
      <c r="AS2" s="202" t="s">
        <v>99</v>
      </c>
      <c r="AT2" s="203" t="s">
        <v>100</v>
      </c>
      <c r="AU2" s="203" t="s">
        <v>101</v>
      </c>
      <c r="AV2" s="203" t="s">
        <v>102</v>
      </c>
      <c r="AW2" s="203" t="s">
        <v>103</v>
      </c>
      <c r="AX2" s="202" t="s">
        <v>104</v>
      </c>
      <c r="AY2" s="203" t="s">
        <v>105</v>
      </c>
      <c r="AZ2" s="203" t="s">
        <v>106</v>
      </c>
      <c r="BA2" s="203" t="s">
        <v>107</v>
      </c>
      <c r="BB2" s="202" t="s">
        <v>108</v>
      </c>
      <c r="BC2" s="203" t="s">
        <v>109</v>
      </c>
      <c r="BD2" s="202" t="s">
        <v>110</v>
      </c>
      <c r="BE2" s="203" t="s">
        <v>111</v>
      </c>
      <c r="BF2" s="203" t="s">
        <v>112</v>
      </c>
      <c r="BG2" s="203" t="s">
        <v>113</v>
      </c>
      <c r="BH2" s="203" t="s">
        <v>114</v>
      </c>
      <c r="BI2" s="203" t="s">
        <v>115</v>
      </c>
      <c r="BJ2" s="202" t="s">
        <v>116</v>
      </c>
      <c r="BK2" s="203" t="s">
        <v>117</v>
      </c>
      <c r="BL2" s="203" t="s">
        <v>118</v>
      </c>
      <c r="BM2" s="203" t="s">
        <v>119</v>
      </c>
      <c r="BN2" s="203" t="s">
        <v>120</v>
      </c>
      <c r="BO2" s="202" t="s">
        <v>121</v>
      </c>
      <c r="BP2" s="202" t="s">
        <v>122</v>
      </c>
      <c r="BQ2" s="202" t="s">
        <v>123</v>
      </c>
      <c r="BR2" s="203" t="s">
        <v>124</v>
      </c>
      <c r="BS2" s="203" t="s">
        <v>125</v>
      </c>
      <c r="BT2" s="202" t="s">
        <v>126</v>
      </c>
      <c r="BU2" s="203" t="s">
        <v>127</v>
      </c>
      <c r="BV2" s="203" t="s">
        <v>128</v>
      </c>
      <c r="BW2" s="202" t="s">
        <v>129</v>
      </c>
      <c r="BX2" s="203" t="s">
        <v>130</v>
      </c>
      <c r="BY2" s="203" t="s">
        <v>131</v>
      </c>
      <c r="BZ2" s="203" t="s">
        <v>132</v>
      </c>
      <c r="CA2" s="202" t="s">
        <v>133</v>
      </c>
      <c r="CB2" s="202" t="s">
        <v>134</v>
      </c>
      <c r="CC2" s="116" t="s">
        <v>135</v>
      </c>
      <c r="CD2" s="115" t="s">
        <v>136</v>
      </c>
      <c r="CE2" s="115" t="s">
        <v>137</v>
      </c>
      <c r="CF2" s="115" t="s">
        <v>138</v>
      </c>
      <c r="CG2" s="204" t="s">
        <v>139</v>
      </c>
      <c r="CH2" s="116" t="s">
        <v>0</v>
      </c>
      <c r="CI2" s="204" t="s">
        <v>140</v>
      </c>
      <c r="CJ2" s="116" t="s">
        <v>141</v>
      </c>
      <c r="CK2" s="256" t="s">
        <v>1</v>
      </c>
    </row>
    <row r="3" spans="1:89" s="23" customFormat="1" ht="26.25" customHeight="1" x14ac:dyDescent="0.25">
      <c r="A3" s="268" t="s">
        <v>143</v>
      </c>
      <c r="B3" s="230" t="s">
        <v>297</v>
      </c>
      <c r="C3" s="88">
        <v>51493.236370965198</v>
      </c>
      <c r="D3" s="89">
        <v>40439.083905281019</v>
      </c>
      <c r="E3" s="90">
        <v>6763.702410866259</v>
      </c>
      <c r="F3" s="90">
        <v>33675.38149441476</v>
      </c>
      <c r="G3" s="90">
        <v>0</v>
      </c>
      <c r="H3" s="89">
        <v>0</v>
      </c>
      <c r="I3" s="89">
        <v>8357.525627469744</v>
      </c>
      <c r="J3" s="90">
        <v>0</v>
      </c>
      <c r="K3" s="90">
        <v>0</v>
      </c>
      <c r="L3" s="90">
        <v>0</v>
      </c>
      <c r="M3" s="90">
        <v>0</v>
      </c>
      <c r="N3" s="90">
        <v>0</v>
      </c>
      <c r="O3" s="90">
        <v>0</v>
      </c>
      <c r="P3" s="90">
        <v>8357.525627469744</v>
      </c>
      <c r="Q3" s="90">
        <v>0</v>
      </c>
      <c r="R3" s="90">
        <v>0</v>
      </c>
      <c r="S3" s="90">
        <v>0</v>
      </c>
      <c r="T3" s="90">
        <v>0</v>
      </c>
      <c r="U3" s="90">
        <v>0</v>
      </c>
      <c r="V3" s="90">
        <v>0</v>
      </c>
      <c r="W3" s="90">
        <v>0</v>
      </c>
      <c r="X3" s="90">
        <v>0</v>
      </c>
      <c r="Y3" s="90">
        <v>0</v>
      </c>
      <c r="Z3" s="90">
        <v>0</v>
      </c>
      <c r="AA3" s="90">
        <v>0</v>
      </c>
      <c r="AB3" s="90">
        <v>0</v>
      </c>
      <c r="AC3" s="89">
        <v>2696.6268382144335</v>
      </c>
      <c r="AD3" s="89">
        <v>0</v>
      </c>
      <c r="AE3" s="90">
        <v>0</v>
      </c>
      <c r="AF3" s="90">
        <v>0</v>
      </c>
      <c r="AG3" s="89">
        <v>0</v>
      </c>
      <c r="AH3" s="89">
        <v>0</v>
      </c>
      <c r="AI3" s="90">
        <v>0</v>
      </c>
      <c r="AJ3" s="90">
        <v>0</v>
      </c>
      <c r="AK3" s="90">
        <v>0</v>
      </c>
      <c r="AL3" s="89">
        <v>0</v>
      </c>
      <c r="AM3" s="90">
        <v>0</v>
      </c>
      <c r="AN3" s="90">
        <v>0</v>
      </c>
      <c r="AO3" s="90">
        <v>0</v>
      </c>
      <c r="AP3" s="90">
        <v>0</v>
      </c>
      <c r="AQ3" s="90">
        <v>0</v>
      </c>
      <c r="AR3" s="89">
        <v>0</v>
      </c>
      <c r="AS3" s="89">
        <v>0</v>
      </c>
      <c r="AT3" s="90">
        <v>0</v>
      </c>
      <c r="AU3" s="90">
        <v>0</v>
      </c>
      <c r="AV3" s="90">
        <v>0</v>
      </c>
      <c r="AW3" s="90">
        <v>0</v>
      </c>
      <c r="AX3" s="89">
        <v>0</v>
      </c>
      <c r="AY3" s="90">
        <v>0</v>
      </c>
      <c r="AZ3" s="90">
        <v>0</v>
      </c>
      <c r="BA3" s="90">
        <v>0</v>
      </c>
      <c r="BB3" s="89">
        <v>0</v>
      </c>
      <c r="BC3" s="90">
        <v>0</v>
      </c>
      <c r="BD3" s="89">
        <v>0</v>
      </c>
      <c r="BE3" s="90">
        <v>0</v>
      </c>
      <c r="BF3" s="90">
        <v>0</v>
      </c>
      <c r="BG3" s="90">
        <v>0</v>
      </c>
      <c r="BH3" s="90">
        <v>0</v>
      </c>
      <c r="BI3" s="90">
        <v>0</v>
      </c>
      <c r="BJ3" s="89">
        <v>0</v>
      </c>
      <c r="BK3" s="90">
        <v>0</v>
      </c>
      <c r="BL3" s="90">
        <v>0</v>
      </c>
      <c r="BM3" s="90">
        <v>0</v>
      </c>
      <c r="BN3" s="90">
        <v>0</v>
      </c>
      <c r="BO3" s="89">
        <v>0</v>
      </c>
      <c r="BP3" s="89">
        <v>0</v>
      </c>
      <c r="BQ3" s="89">
        <v>0</v>
      </c>
      <c r="BR3" s="90">
        <v>0</v>
      </c>
      <c r="BS3" s="90">
        <v>0</v>
      </c>
      <c r="BT3" s="89">
        <v>0</v>
      </c>
      <c r="BU3" s="90">
        <v>0</v>
      </c>
      <c r="BV3" s="90">
        <v>0</v>
      </c>
      <c r="BW3" s="89">
        <v>0</v>
      </c>
      <c r="BX3" s="90">
        <v>0</v>
      </c>
      <c r="BY3" s="90">
        <v>0</v>
      </c>
      <c r="BZ3" s="90">
        <v>0</v>
      </c>
      <c r="CA3" s="89">
        <v>0</v>
      </c>
      <c r="CB3" s="89">
        <v>0</v>
      </c>
      <c r="CC3" s="91"/>
      <c r="CD3" s="92"/>
      <c r="CE3" s="92"/>
      <c r="CF3" s="92"/>
      <c r="CG3" s="91"/>
      <c r="CH3" s="91"/>
      <c r="CI3" s="91"/>
      <c r="CJ3" s="93"/>
      <c r="CK3" s="258">
        <v>51493.236370965198</v>
      </c>
    </row>
    <row r="4" spans="1:89" s="23" customFormat="1" ht="26.25" customHeight="1" x14ac:dyDescent="0.25">
      <c r="A4" s="269" t="s">
        <v>144</v>
      </c>
      <c r="B4" s="226" t="s">
        <v>298</v>
      </c>
      <c r="C4" s="94">
        <v>1939566.9285316819</v>
      </c>
      <c r="D4" s="95">
        <v>44484.110981251106</v>
      </c>
      <c r="E4" s="96">
        <v>10808.729486836348</v>
      </c>
      <c r="F4" s="96">
        <v>33675.38149441476</v>
      </c>
      <c r="G4" s="96">
        <v>0</v>
      </c>
      <c r="H4" s="95">
        <v>0</v>
      </c>
      <c r="I4" s="95">
        <v>1549536.4213699719</v>
      </c>
      <c r="J4" s="96">
        <v>2848.9970073950353</v>
      </c>
      <c r="K4" s="96">
        <v>19.094305966096723</v>
      </c>
      <c r="L4" s="96">
        <v>729.31638689081569</v>
      </c>
      <c r="M4" s="96">
        <v>1577.5510419882394</v>
      </c>
      <c r="N4" s="96">
        <v>1428.478895874824</v>
      </c>
      <c r="O4" s="96">
        <v>1473524.1957719438</v>
      </c>
      <c r="P4" s="96">
        <v>13534.117316009437</v>
      </c>
      <c r="Q4" s="96">
        <v>37.075665014364908</v>
      </c>
      <c r="R4" s="96">
        <v>796.36803133659021</v>
      </c>
      <c r="S4" s="96">
        <v>35.945458612882945</v>
      </c>
      <c r="T4" s="96">
        <v>54342.893125753675</v>
      </c>
      <c r="U4" s="96">
        <v>0</v>
      </c>
      <c r="V4" s="96">
        <v>0</v>
      </c>
      <c r="W4" s="96">
        <v>0</v>
      </c>
      <c r="X4" s="96">
        <v>0</v>
      </c>
      <c r="Y4" s="96">
        <v>0</v>
      </c>
      <c r="Z4" s="96">
        <v>0</v>
      </c>
      <c r="AA4" s="96">
        <v>662.38836318645519</v>
      </c>
      <c r="AB4" s="96">
        <v>0</v>
      </c>
      <c r="AC4" s="95">
        <v>336714.1695638994</v>
      </c>
      <c r="AD4" s="95">
        <v>8692.9628877724881</v>
      </c>
      <c r="AE4" s="96">
        <v>0.20342049574806675</v>
      </c>
      <c r="AF4" s="96">
        <v>8692.7594672767409</v>
      </c>
      <c r="AG4" s="95">
        <v>31.421908545115102</v>
      </c>
      <c r="AH4" s="95">
        <v>7.998184451592194</v>
      </c>
      <c r="AI4" s="96">
        <v>0</v>
      </c>
      <c r="AJ4" s="96">
        <v>7.998184451592194</v>
      </c>
      <c r="AK4" s="96">
        <v>0</v>
      </c>
      <c r="AL4" s="95">
        <v>0</v>
      </c>
      <c r="AM4" s="96">
        <v>0</v>
      </c>
      <c r="AN4" s="96">
        <v>0</v>
      </c>
      <c r="AO4" s="96">
        <v>0</v>
      </c>
      <c r="AP4" s="96">
        <v>0</v>
      </c>
      <c r="AQ4" s="96">
        <v>0</v>
      </c>
      <c r="AR4" s="95">
        <v>1.1440916377878159</v>
      </c>
      <c r="AS4" s="95">
        <v>0.45485212836853084</v>
      </c>
      <c r="AT4" s="96">
        <v>0</v>
      </c>
      <c r="AU4" s="96">
        <v>0.45485212836853084</v>
      </c>
      <c r="AV4" s="96">
        <v>0</v>
      </c>
      <c r="AW4" s="96">
        <v>0</v>
      </c>
      <c r="AX4" s="95">
        <v>0</v>
      </c>
      <c r="AY4" s="96">
        <v>0</v>
      </c>
      <c r="AZ4" s="96">
        <v>0</v>
      </c>
      <c r="BA4" s="96">
        <v>0</v>
      </c>
      <c r="BB4" s="95">
        <v>0</v>
      </c>
      <c r="BC4" s="96">
        <v>0</v>
      </c>
      <c r="BD4" s="95">
        <v>0</v>
      </c>
      <c r="BE4" s="96">
        <v>0</v>
      </c>
      <c r="BF4" s="96">
        <v>0</v>
      </c>
      <c r="BG4" s="96">
        <v>0</v>
      </c>
      <c r="BH4" s="96">
        <v>0</v>
      </c>
      <c r="BI4" s="96">
        <v>0</v>
      </c>
      <c r="BJ4" s="95">
        <v>0</v>
      </c>
      <c r="BK4" s="96">
        <v>0</v>
      </c>
      <c r="BL4" s="96">
        <v>0</v>
      </c>
      <c r="BM4" s="96">
        <v>0</v>
      </c>
      <c r="BN4" s="96">
        <v>0</v>
      </c>
      <c r="BO4" s="95">
        <v>52.193166588121784</v>
      </c>
      <c r="BP4" s="95">
        <v>1.8386148570919048</v>
      </c>
      <c r="BQ4" s="95">
        <v>37.161839553389143</v>
      </c>
      <c r="BR4" s="96">
        <v>37.161839553389143</v>
      </c>
      <c r="BS4" s="96">
        <v>0</v>
      </c>
      <c r="BT4" s="95">
        <v>1.9047061801772469</v>
      </c>
      <c r="BU4" s="96">
        <v>0.87535827969698887</v>
      </c>
      <c r="BV4" s="96">
        <v>1.0293479004802579</v>
      </c>
      <c r="BW4" s="95">
        <v>4.0589277783613582</v>
      </c>
      <c r="BX4" s="96">
        <v>0.58809482207673847</v>
      </c>
      <c r="BY4" s="96">
        <v>0</v>
      </c>
      <c r="BZ4" s="96">
        <v>3.4708329562846201</v>
      </c>
      <c r="CA4" s="95">
        <v>1.087437066891896</v>
      </c>
      <c r="CB4" s="95">
        <v>0</v>
      </c>
      <c r="CC4" s="97"/>
      <c r="CD4" s="98"/>
      <c r="CE4" s="98"/>
      <c r="CF4" s="98"/>
      <c r="CG4" s="97"/>
      <c r="CH4" s="97"/>
      <c r="CI4" s="97"/>
      <c r="CJ4" s="99"/>
      <c r="CK4" s="259">
        <v>1939566.9285316819</v>
      </c>
    </row>
    <row r="5" spans="1:89" s="23" customFormat="1" ht="26.25" customHeight="1" x14ac:dyDescent="0.25">
      <c r="A5" s="269" t="s">
        <v>145</v>
      </c>
      <c r="B5" s="226" t="s">
        <v>299</v>
      </c>
      <c r="C5" s="94">
        <v>3710446.9969686768</v>
      </c>
      <c r="D5" s="95">
        <v>36359.874114848106</v>
      </c>
      <c r="E5" s="96">
        <v>29978.900879576438</v>
      </c>
      <c r="F5" s="96">
        <v>3821.3303781762561</v>
      </c>
      <c r="G5" s="96">
        <v>2559.642857095409</v>
      </c>
      <c r="H5" s="95">
        <v>8799.20569301453</v>
      </c>
      <c r="I5" s="95">
        <v>2351099.1203113585</v>
      </c>
      <c r="J5" s="96">
        <v>57693.966912790478</v>
      </c>
      <c r="K5" s="96">
        <v>9069.3279943441466</v>
      </c>
      <c r="L5" s="96">
        <v>3285.009076622971</v>
      </c>
      <c r="M5" s="96">
        <v>18032.411783030329</v>
      </c>
      <c r="N5" s="96">
        <v>10785.883616889008</v>
      </c>
      <c r="O5" s="96">
        <v>1577894.6183068783</v>
      </c>
      <c r="P5" s="96">
        <v>412403.89009022742</v>
      </c>
      <c r="Q5" s="96">
        <v>7117.112276147177</v>
      </c>
      <c r="R5" s="96">
        <v>4646.9717005986431</v>
      </c>
      <c r="S5" s="96">
        <v>62348.122175612567</v>
      </c>
      <c r="T5" s="96">
        <v>158696.73398262417</v>
      </c>
      <c r="U5" s="96">
        <v>6463.8232890710788</v>
      </c>
      <c r="V5" s="96">
        <v>1747.5013164980041</v>
      </c>
      <c r="W5" s="96">
        <v>2756.2389687991304</v>
      </c>
      <c r="X5" s="96">
        <v>4753.8469017168118</v>
      </c>
      <c r="Y5" s="96">
        <v>4005.220773904774</v>
      </c>
      <c r="Z5" s="96">
        <v>850.5710011163992</v>
      </c>
      <c r="AA5" s="96">
        <v>5973.1299921984091</v>
      </c>
      <c r="AB5" s="96">
        <v>2574.7401522899181</v>
      </c>
      <c r="AC5" s="95">
        <v>814117.41859500995</v>
      </c>
      <c r="AD5" s="95">
        <v>12239.336811860781</v>
      </c>
      <c r="AE5" s="96">
        <v>1613.8477182437387</v>
      </c>
      <c r="AF5" s="96">
        <v>10625.489093617041</v>
      </c>
      <c r="AG5" s="95">
        <v>57299.265578008759</v>
      </c>
      <c r="AH5" s="95">
        <v>65762.753534118892</v>
      </c>
      <c r="AI5" s="96">
        <v>9160.4086393926809</v>
      </c>
      <c r="AJ5" s="96">
        <v>31311.490580818809</v>
      </c>
      <c r="AK5" s="96">
        <v>25290.854313907399</v>
      </c>
      <c r="AL5" s="95">
        <v>207184.79727412827</v>
      </c>
      <c r="AM5" s="96">
        <v>78760.320278491461</v>
      </c>
      <c r="AN5" s="96">
        <v>45129.698148019488</v>
      </c>
      <c r="AO5" s="96">
        <v>51381.038218338595</v>
      </c>
      <c r="AP5" s="96">
        <v>28530.348513538938</v>
      </c>
      <c r="AQ5" s="96">
        <v>3383.3921157397431</v>
      </c>
      <c r="AR5" s="95">
        <v>15178.308831746408</v>
      </c>
      <c r="AS5" s="95">
        <v>8555.1047695205416</v>
      </c>
      <c r="AT5" s="96">
        <v>2780.4587185110577</v>
      </c>
      <c r="AU5" s="96">
        <v>1393.1460800252073</v>
      </c>
      <c r="AV5" s="96">
        <v>1590.2306750148691</v>
      </c>
      <c r="AW5" s="96">
        <v>2791.2692959694077</v>
      </c>
      <c r="AX5" s="95">
        <v>6694.3788378010222</v>
      </c>
      <c r="AY5" s="96">
        <v>3094.2815944298341</v>
      </c>
      <c r="AZ5" s="96">
        <v>1331.7538752139026</v>
      </c>
      <c r="BA5" s="96">
        <v>2268.3433681572865</v>
      </c>
      <c r="BB5" s="95">
        <v>2967.5604808426397</v>
      </c>
      <c r="BC5" s="96">
        <v>0</v>
      </c>
      <c r="BD5" s="95">
        <v>23490.995149739334</v>
      </c>
      <c r="BE5" s="96">
        <v>15779.859008537374</v>
      </c>
      <c r="BF5" s="96">
        <v>3559.9563766943897</v>
      </c>
      <c r="BG5" s="96">
        <v>2311.8742572339697</v>
      </c>
      <c r="BH5" s="96">
        <v>907.98097156905044</v>
      </c>
      <c r="BI5" s="96">
        <v>931.32453570455039</v>
      </c>
      <c r="BJ5" s="95">
        <v>17564.380918900191</v>
      </c>
      <c r="BK5" s="96">
        <v>5806.4985487950507</v>
      </c>
      <c r="BL5" s="96">
        <v>5296.4633182332855</v>
      </c>
      <c r="BM5" s="96">
        <v>814.4634319279171</v>
      </c>
      <c r="BN5" s="96">
        <v>5646.9556199439412</v>
      </c>
      <c r="BO5" s="95">
        <v>32060.59950626202</v>
      </c>
      <c r="BP5" s="95">
        <v>14871.226235153254</v>
      </c>
      <c r="BQ5" s="95">
        <v>20427.473685983532</v>
      </c>
      <c r="BR5" s="96">
        <v>13442.277031021273</v>
      </c>
      <c r="BS5" s="96">
        <v>6985.1966549622557</v>
      </c>
      <c r="BT5" s="95">
        <v>6333.863369411155</v>
      </c>
      <c r="BU5" s="96">
        <v>3244.2466128711462</v>
      </c>
      <c r="BV5" s="96">
        <v>3089.6167565400078</v>
      </c>
      <c r="BW5" s="95">
        <v>8451.3651662713619</v>
      </c>
      <c r="BX5" s="96">
        <v>1893.5695376038857</v>
      </c>
      <c r="BY5" s="96">
        <v>1751.727742089505</v>
      </c>
      <c r="BZ5" s="96">
        <v>4806.0678865779701</v>
      </c>
      <c r="CA5" s="95">
        <v>989.96810469745014</v>
      </c>
      <c r="CB5" s="95">
        <v>0</v>
      </c>
      <c r="CC5" s="97"/>
      <c r="CD5" s="98"/>
      <c r="CE5" s="98"/>
      <c r="CF5" s="98"/>
      <c r="CG5" s="97"/>
      <c r="CH5" s="97"/>
      <c r="CI5" s="97"/>
      <c r="CJ5" s="99"/>
      <c r="CK5" s="259">
        <v>3710446.9969686768</v>
      </c>
    </row>
    <row r="6" spans="1:89" s="23" customFormat="1" ht="26.25" customHeight="1" x14ac:dyDescent="0.25">
      <c r="A6" s="269" t="s">
        <v>146</v>
      </c>
      <c r="B6" s="226" t="s">
        <v>300</v>
      </c>
      <c r="C6" s="97"/>
      <c r="D6" s="99"/>
      <c r="E6" s="98"/>
      <c r="F6" s="98"/>
      <c r="G6" s="98"/>
      <c r="H6" s="99"/>
      <c r="I6" s="99"/>
      <c r="J6" s="98"/>
      <c r="K6" s="98"/>
      <c r="L6" s="98"/>
      <c r="M6" s="98"/>
      <c r="N6" s="98"/>
      <c r="O6" s="98"/>
      <c r="P6" s="98"/>
      <c r="Q6" s="98"/>
      <c r="R6" s="98"/>
      <c r="S6" s="98"/>
      <c r="T6" s="98"/>
      <c r="U6" s="98"/>
      <c r="V6" s="98"/>
      <c r="W6" s="98"/>
      <c r="X6" s="98"/>
      <c r="Y6" s="98"/>
      <c r="Z6" s="98"/>
      <c r="AA6" s="98"/>
      <c r="AB6" s="98"/>
      <c r="AC6" s="99"/>
      <c r="AD6" s="99"/>
      <c r="AE6" s="98"/>
      <c r="AF6" s="98"/>
      <c r="AG6" s="99"/>
      <c r="AH6" s="99"/>
      <c r="AI6" s="98"/>
      <c r="AJ6" s="98"/>
      <c r="AK6" s="98"/>
      <c r="AL6" s="99"/>
      <c r="AM6" s="98"/>
      <c r="AN6" s="98"/>
      <c r="AO6" s="98"/>
      <c r="AP6" s="98"/>
      <c r="AQ6" s="98"/>
      <c r="AR6" s="99"/>
      <c r="AS6" s="99"/>
      <c r="AT6" s="98"/>
      <c r="AU6" s="98"/>
      <c r="AV6" s="98"/>
      <c r="AW6" s="98"/>
      <c r="AX6" s="99"/>
      <c r="AY6" s="98"/>
      <c r="AZ6" s="98"/>
      <c r="BA6" s="98"/>
      <c r="BB6" s="99"/>
      <c r="BC6" s="98"/>
      <c r="BD6" s="99"/>
      <c r="BE6" s="98"/>
      <c r="BF6" s="98"/>
      <c r="BG6" s="98"/>
      <c r="BH6" s="98"/>
      <c r="BI6" s="98"/>
      <c r="BJ6" s="99"/>
      <c r="BK6" s="98"/>
      <c r="BL6" s="98"/>
      <c r="BM6" s="98"/>
      <c r="BN6" s="98"/>
      <c r="BO6" s="99"/>
      <c r="BP6" s="99"/>
      <c r="BQ6" s="99"/>
      <c r="BR6" s="98"/>
      <c r="BS6" s="98"/>
      <c r="BT6" s="99"/>
      <c r="BU6" s="98"/>
      <c r="BV6" s="98"/>
      <c r="BW6" s="99"/>
      <c r="BX6" s="98"/>
      <c r="BY6" s="98"/>
      <c r="BZ6" s="98"/>
      <c r="CA6" s="99"/>
      <c r="CB6" s="99"/>
      <c r="CC6" s="94">
        <v>496355.58994978841</v>
      </c>
      <c r="CD6" s="100">
        <v>254228.29195028989</v>
      </c>
      <c r="CE6" s="100">
        <v>123204.83462179247</v>
      </c>
      <c r="CF6" s="100">
        <v>118922.46337770605</v>
      </c>
      <c r="CG6" s="97"/>
      <c r="CH6" s="97"/>
      <c r="CI6" s="97"/>
      <c r="CJ6" s="99"/>
      <c r="CK6" s="259">
        <v>496355.58994978841</v>
      </c>
    </row>
    <row r="7" spans="1:89" s="23" customFormat="1" ht="26.25" customHeight="1" x14ac:dyDescent="0.25">
      <c r="A7" s="269" t="s">
        <v>147</v>
      </c>
      <c r="B7" s="226" t="s">
        <v>301</v>
      </c>
      <c r="C7" s="94">
        <v>42376.093312668774</v>
      </c>
      <c r="D7" s="95">
        <v>0</v>
      </c>
      <c r="E7" s="96">
        <v>0</v>
      </c>
      <c r="F7" s="96">
        <v>0</v>
      </c>
      <c r="G7" s="96">
        <v>0</v>
      </c>
      <c r="H7" s="95">
        <v>1053.3496384033892</v>
      </c>
      <c r="I7" s="95">
        <v>7777.9715678669636</v>
      </c>
      <c r="J7" s="96">
        <v>274.58230039999995</v>
      </c>
      <c r="K7" s="96">
        <v>0</v>
      </c>
      <c r="L7" s="96">
        <v>28.115805680814468</v>
      </c>
      <c r="M7" s="96">
        <v>78.329314761593722</v>
      </c>
      <c r="N7" s="96">
        <v>94.643685238406263</v>
      </c>
      <c r="O7" s="96">
        <v>1038.118976</v>
      </c>
      <c r="P7" s="96">
        <v>366.36169160598968</v>
      </c>
      <c r="Q7" s="96">
        <v>38.057281636010366</v>
      </c>
      <c r="R7" s="96">
        <v>59.154866858816419</v>
      </c>
      <c r="S7" s="96">
        <v>5674.3436263196118</v>
      </c>
      <c r="T7" s="96">
        <v>67.328999999999994</v>
      </c>
      <c r="U7" s="96">
        <v>0.35767270987544453</v>
      </c>
      <c r="V7" s="96">
        <v>0.11037465357794651</v>
      </c>
      <c r="W7" s="96">
        <v>0.16913351329398252</v>
      </c>
      <c r="X7" s="96">
        <v>0.29081786063736537</v>
      </c>
      <c r="Y7" s="96">
        <v>0.28145108078425113</v>
      </c>
      <c r="Z7" s="96">
        <v>2.8529405021377061E-2</v>
      </c>
      <c r="AA7" s="96">
        <v>57.584251545720804</v>
      </c>
      <c r="AB7" s="96">
        <v>0.1127885968096327</v>
      </c>
      <c r="AC7" s="95">
        <v>17336.960262427201</v>
      </c>
      <c r="AD7" s="95">
        <v>15710.027908056578</v>
      </c>
      <c r="AE7" s="96">
        <v>0</v>
      </c>
      <c r="AF7" s="96">
        <v>15710.027908056578</v>
      </c>
      <c r="AG7" s="95">
        <v>497.45507591464832</v>
      </c>
      <c r="AH7" s="95">
        <v>0</v>
      </c>
      <c r="AI7" s="96">
        <v>0</v>
      </c>
      <c r="AJ7" s="96">
        <v>0</v>
      </c>
      <c r="AK7" s="96">
        <v>0</v>
      </c>
      <c r="AL7" s="95">
        <v>0</v>
      </c>
      <c r="AM7" s="96">
        <v>0</v>
      </c>
      <c r="AN7" s="96">
        <v>0</v>
      </c>
      <c r="AO7" s="96">
        <v>0</v>
      </c>
      <c r="AP7" s="96">
        <v>0</v>
      </c>
      <c r="AQ7" s="96">
        <v>0</v>
      </c>
      <c r="AR7" s="95">
        <v>0</v>
      </c>
      <c r="AS7" s="95">
        <v>0</v>
      </c>
      <c r="AT7" s="96">
        <v>0</v>
      </c>
      <c r="AU7" s="96">
        <v>0</v>
      </c>
      <c r="AV7" s="96">
        <v>0</v>
      </c>
      <c r="AW7" s="96">
        <v>0</v>
      </c>
      <c r="AX7" s="95">
        <v>0</v>
      </c>
      <c r="AY7" s="96">
        <v>0</v>
      </c>
      <c r="AZ7" s="96">
        <v>0</v>
      </c>
      <c r="BA7" s="96">
        <v>0</v>
      </c>
      <c r="BB7" s="95">
        <v>0</v>
      </c>
      <c r="BC7" s="96">
        <v>0</v>
      </c>
      <c r="BD7" s="95">
        <v>0</v>
      </c>
      <c r="BE7" s="96">
        <v>0</v>
      </c>
      <c r="BF7" s="96">
        <v>0</v>
      </c>
      <c r="BG7" s="96">
        <v>0</v>
      </c>
      <c r="BH7" s="96">
        <v>0</v>
      </c>
      <c r="BI7" s="96">
        <v>0</v>
      </c>
      <c r="BJ7" s="95">
        <v>0</v>
      </c>
      <c r="BK7" s="96">
        <v>0</v>
      </c>
      <c r="BL7" s="96">
        <v>0</v>
      </c>
      <c r="BM7" s="96">
        <v>0</v>
      </c>
      <c r="BN7" s="96">
        <v>0</v>
      </c>
      <c r="BO7" s="95">
        <v>0</v>
      </c>
      <c r="BP7" s="95">
        <v>0</v>
      </c>
      <c r="BQ7" s="95">
        <v>0.32886000000000004</v>
      </c>
      <c r="BR7" s="96">
        <v>0.19383880383659016</v>
      </c>
      <c r="BS7" s="96">
        <v>0.13502119616340991</v>
      </c>
      <c r="BT7" s="95">
        <v>0</v>
      </c>
      <c r="BU7" s="96">
        <v>0</v>
      </c>
      <c r="BV7" s="96">
        <v>0</v>
      </c>
      <c r="BW7" s="95">
        <v>0</v>
      </c>
      <c r="BX7" s="96">
        <v>0</v>
      </c>
      <c r="BY7" s="96">
        <v>0</v>
      </c>
      <c r="BZ7" s="96">
        <v>0</v>
      </c>
      <c r="CA7" s="95">
        <v>0</v>
      </c>
      <c r="CB7" s="95">
        <v>0</v>
      </c>
      <c r="CC7" s="95">
        <v>0</v>
      </c>
      <c r="CD7" s="96">
        <v>0</v>
      </c>
      <c r="CE7" s="96">
        <v>0</v>
      </c>
      <c r="CF7" s="96">
        <v>0</v>
      </c>
      <c r="CG7" s="97"/>
      <c r="CH7" s="97"/>
      <c r="CI7" s="97"/>
      <c r="CJ7" s="99"/>
      <c r="CK7" s="259">
        <v>42376.093312668774</v>
      </c>
    </row>
    <row r="8" spans="1:89" s="23" customFormat="1" ht="26.25" customHeight="1" x14ac:dyDescent="0.25">
      <c r="A8" s="269"/>
      <c r="B8" s="226" t="s">
        <v>302</v>
      </c>
      <c r="C8" s="94">
        <v>1866322.9821715879</v>
      </c>
      <c r="D8" s="95">
        <v>32953.280594950425</v>
      </c>
      <c r="E8" s="96">
        <v>26588.529280304734</v>
      </c>
      <c r="F8" s="96">
        <v>3807.0012436946126</v>
      </c>
      <c r="G8" s="96">
        <v>2557.7500709510773</v>
      </c>
      <c r="H8" s="95">
        <v>9828.0181113159324</v>
      </c>
      <c r="I8" s="95">
        <v>818133.69009835715</v>
      </c>
      <c r="J8" s="96">
        <v>55021.763014100703</v>
      </c>
      <c r="K8" s="96">
        <v>9039.4293247099158</v>
      </c>
      <c r="L8" s="96">
        <v>2538.5428184155376</v>
      </c>
      <c r="M8" s="96">
        <v>16761.951633146022</v>
      </c>
      <c r="N8" s="96">
        <v>9854.649286463864</v>
      </c>
      <c r="O8" s="96">
        <v>105416.52622323087</v>
      </c>
      <c r="P8" s="96">
        <v>407692.2426103261</v>
      </c>
      <c r="Q8" s="96">
        <v>7122.5458742885958</v>
      </c>
      <c r="R8" s="96">
        <v>3961.8465246193164</v>
      </c>
      <c r="S8" s="96">
        <v>67837.359488015907</v>
      </c>
      <c r="T8" s="96">
        <v>104350.84162250883</v>
      </c>
      <c r="U8" s="96">
        <v>6561.4280727999667</v>
      </c>
      <c r="V8" s="96">
        <v>1664.8366283062896</v>
      </c>
      <c r="W8" s="96">
        <v>2689.9290929471254</v>
      </c>
      <c r="X8" s="96">
        <v>4766.8046684487399</v>
      </c>
      <c r="Y8" s="96">
        <v>4043.5591929966226</v>
      </c>
      <c r="Z8" s="96">
        <v>837.62591962445822</v>
      </c>
      <c r="AA8" s="96">
        <v>5365.3356431914417</v>
      </c>
      <c r="AB8" s="96">
        <v>2606.4724602167094</v>
      </c>
      <c r="AC8" s="95">
        <v>493592.73375492496</v>
      </c>
      <c r="AD8" s="95">
        <v>19217.92994831119</v>
      </c>
      <c r="AE8" s="96">
        <v>1610.7805225244001</v>
      </c>
      <c r="AF8" s="96">
        <v>17607.149425786789</v>
      </c>
      <c r="AG8" s="95">
        <v>57830.525996949487</v>
      </c>
      <c r="AH8" s="95">
        <v>65702.10230332255</v>
      </c>
      <c r="AI8" s="96">
        <v>8986.5409836107392</v>
      </c>
      <c r="AJ8" s="96">
        <v>31533.970802879139</v>
      </c>
      <c r="AK8" s="96">
        <v>25181.590516832668</v>
      </c>
      <c r="AL8" s="95">
        <v>208884.3897279129</v>
      </c>
      <c r="AM8" s="96">
        <v>76231.502220926588</v>
      </c>
      <c r="AN8" s="96">
        <v>45144.876731542849</v>
      </c>
      <c r="AO8" s="96">
        <v>51378.067152232623</v>
      </c>
      <c r="AP8" s="96">
        <v>32857.184894323487</v>
      </c>
      <c r="AQ8" s="96">
        <v>3272.7587288873433</v>
      </c>
      <c r="AR8" s="95">
        <v>15224.993571263054</v>
      </c>
      <c r="AS8" s="95">
        <v>8475.8426171218798</v>
      </c>
      <c r="AT8" s="96">
        <v>2740.846245695669</v>
      </c>
      <c r="AU8" s="96">
        <v>1353.9361635862685</v>
      </c>
      <c r="AV8" s="96">
        <v>1644.3036050977605</v>
      </c>
      <c r="AW8" s="96">
        <v>2736.7566027421813</v>
      </c>
      <c r="AX8" s="95">
        <v>6973.6887726125533</v>
      </c>
      <c r="AY8" s="96">
        <v>3281.6980518270343</v>
      </c>
      <c r="AZ8" s="96">
        <v>1164.8208773727554</v>
      </c>
      <c r="BA8" s="96">
        <v>2527.1698434127634</v>
      </c>
      <c r="BB8" s="95">
        <v>2910.8008945857218</v>
      </c>
      <c r="BC8" s="96">
        <v>0</v>
      </c>
      <c r="BD8" s="95">
        <v>23493.817498155524</v>
      </c>
      <c r="BE8" s="96">
        <v>15958.469371988414</v>
      </c>
      <c r="BF8" s="96">
        <v>3372.3791894322108</v>
      </c>
      <c r="BG8" s="96">
        <v>2283.4558058986972</v>
      </c>
      <c r="BH8" s="96">
        <v>964.40778377567449</v>
      </c>
      <c r="BI8" s="96">
        <v>915.10534706052874</v>
      </c>
      <c r="BJ8" s="95">
        <v>20048.800453229691</v>
      </c>
      <c r="BK8" s="96">
        <v>8293.0830395503508</v>
      </c>
      <c r="BL8" s="96">
        <v>5303.7350004447735</v>
      </c>
      <c r="BM8" s="96">
        <v>826.57281114264322</v>
      </c>
      <c r="BN8" s="96">
        <v>5625.4096020919242</v>
      </c>
      <c r="BO8" s="95">
        <v>31946.52125366632</v>
      </c>
      <c r="BP8" s="95">
        <v>14900.538230759275</v>
      </c>
      <c r="BQ8" s="95">
        <v>20466.584933746559</v>
      </c>
      <c r="BR8" s="96">
        <v>13535.267140813694</v>
      </c>
      <c r="BS8" s="96">
        <v>6931.317792932864</v>
      </c>
      <c r="BT8" s="95">
        <v>5727.895459883066</v>
      </c>
      <c r="BU8" s="96">
        <v>2802.3832205759591</v>
      </c>
      <c r="BV8" s="96">
        <v>2925.5122393071069</v>
      </c>
      <c r="BW8" s="95">
        <v>9019.7058643173514</v>
      </c>
      <c r="BX8" s="96">
        <v>2285.3617026380839</v>
      </c>
      <c r="BY8" s="96">
        <v>1742.0600961596933</v>
      </c>
      <c r="BZ8" s="96">
        <v>4992.2840655195751</v>
      </c>
      <c r="CA8" s="95">
        <v>991.12208620225272</v>
      </c>
      <c r="CB8" s="95">
        <v>0</v>
      </c>
      <c r="CC8" s="95">
        <v>493001.08538397192</v>
      </c>
      <c r="CD8" s="96">
        <v>254228.29195028989</v>
      </c>
      <c r="CE8" s="96">
        <v>119830.62610037599</v>
      </c>
      <c r="CF8" s="96">
        <v>118942.16733330606</v>
      </c>
      <c r="CG8" s="97"/>
      <c r="CH8" s="101">
        <v>0</v>
      </c>
      <c r="CI8" s="97"/>
      <c r="CJ8" s="99"/>
      <c r="CK8" s="259">
        <v>2359324.0675555598</v>
      </c>
    </row>
    <row r="9" spans="1:89" s="23" customFormat="1" ht="26.25" customHeight="1" x14ac:dyDescent="0.25">
      <c r="A9" s="269"/>
      <c r="B9" s="226" t="s">
        <v>343</v>
      </c>
      <c r="C9" s="94">
        <v>1619010.709420224</v>
      </c>
      <c r="D9" s="95">
        <v>32869.656196217809</v>
      </c>
      <c r="E9" s="96">
        <v>26588.529280304734</v>
      </c>
      <c r="F9" s="96">
        <v>3807.0012436946126</v>
      </c>
      <c r="G9" s="96">
        <v>2474.1256722184598</v>
      </c>
      <c r="H9" s="95">
        <v>9828.0181113159324</v>
      </c>
      <c r="I9" s="95">
        <v>575613.84725314588</v>
      </c>
      <c r="J9" s="96">
        <v>48402.044829676182</v>
      </c>
      <c r="K9" s="96">
        <v>8938.690553015158</v>
      </c>
      <c r="L9" s="96">
        <v>2538.1435376942118</v>
      </c>
      <c r="M9" s="96">
        <v>14547.373766685516</v>
      </c>
      <c r="N9" s="96">
        <v>7989.2436972006253</v>
      </c>
      <c r="O9" s="96">
        <v>105416.52541135467</v>
      </c>
      <c r="P9" s="96">
        <v>187657.07414588105</v>
      </c>
      <c r="Q9" s="96">
        <v>7122.5458742885958</v>
      </c>
      <c r="R9" s="96">
        <v>3961.4115213446389</v>
      </c>
      <c r="S9" s="96">
        <v>64222.731055647397</v>
      </c>
      <c r="T9" s="96">
        <v>97480.027141359722</v>
      </c>
      <c r="U9" s="96">
        <v>6559.1125607046633</v>
      </c>
      <c r="V9" s="96">
        <v>1664.7894478716862</v>
      </c>
      <c r="W9" s="96">
        <v>2689.8277158346509</v>
      </c>
      <c r="X9" s="96">
        <v>4765.0753998729288</v>
      </c>
      <c r="Y9" s="96">
        <v>4041.8797266365982</v>
      </c>
      <c r="Z9" s="96">
        <v>834.31379898931198</v>
      </c>
      <c r="AA9" s="96">
        <v>4178.606985560471</v>
      </c>
      <c r="AB9" s="96">
        <v>2604.4300835277095</v>
      </c>
      <c r="AC9" s="95">
        <v>493592.26504957728</v>
      </c>
      <c r="AD9" s="95">
        <v>19217.92994831119</v>
      </c>
      <c r="AE9" s="96">
        <v>1610.7805225244001</v>
      </c>
      <c r="AF9" s="96">
        <v>17607.149425786789</v>
      </c>
      <c r="AG9" s="95">
        <v>54265.38456309036</v>
      </c>
      <c r="AH9" s="95">
        <v>64801.754508348706</v>
      </c>
      <c r="AI9" s="96">
        <v>8150.8549750539769</v>
      </c>
      <c r="AJ9" s="96">
        <v>31469.309016462055</v>
      </c>
      <c r="AK9" s="96">
        <v>25181.590516832668</v>
      </c>
      <c r="AL9" s="95">
        <v>208884.3897279129</v>
      </c>
      <c r="AM9" s="96">
        <v>76231.502220926588</v>
      </c>
      <c r="AN9" s="96">
        <v>45144.876731542849</v>
      </c>
      <c r="AO9" s="96">
        <v>51378.067152232623</v>
      </c>
      <c r="AP9" s="96">
        <v>32857.184894323487</v>
      </c>
      <c r="AQ9" s="96">
        <v>3272.7587288873433</v>
      </c>
      <c r="AR9" s="95">
        <v>15224.993571263054</v>
      </c>
      <c r="AS9" s="95">
        <v>8373.0143206109242</v>
      </c>
      <c r="AT9" s="96">
        <v>2739.1174280093533</v>
      </c>
      <c r="AU9" s="96">
        <v>1353.9361635862685</v>
      </c>
      <c r="AV9" s="96">
        <v>1644.3036050977605</v>
      </c>
      <c r="AW9" s="96">
        <v>2635.6571239175414</v>
      </c>
      <c r="AX9" s="95">
        <v>6973.6887726125533</v>
      </c>
      <c r="AY9" s="96">
        <v>3281.6980518270343</v>
      </c>
      <c r="AZ9" s="96">
        <v>1164.8208773727554</v>
      </c>
      <c r="BA9" s="96">
        <v>2527.1698434127634</v>
      </c>
      <c r="BB9" s="95">
        <v>2872.8029566122882</v>
      </c>
      <c r="BC9" s="96">
        <v>0</v>
      </c>
      <c r="BD9" s="95">
        <v>23432.749558052252</v>
      </c>
      <c r="BE9" s="96">
        <v>15913.335266902017</v>
      </c>
      <c r="BF9" s="96">
        <v>3370.7691842936251</v>
      </c>
      <c r="BG9" s="96">
        <v>2269.1319760204078</v>
      </c>
      <c r="BH9" s="96">
        <v>964.40778377567449</v>
      </c>
      <c r="BI9" s="96">
        <v>915.10534706052874</v>
      </c>
      <c r="BJ9" s="95">
        <v>20007.847054577964</v>
      </c>
      <c r="BK9" s="96">
        <v>8285.6460493499089</v>
      </c>
      <c r="BL9" s="96">
        <v>5303.7350004447735</v>
      </c>
      <c r="BM9" s="96">
        <v>826.57281114264322</v>
      </c>
      <c r="BN9" s="96">
        <v>5591.8931936406389</v>
      </c>
      <c r="BO9" s="95">
        <v>31946.52125366632</v>
      </c>
      <c r="BP9" s="95">
        <v>14900.538230759275</v>
      </c>
      <c r="BQ9" s="95">
        <v>20466.584933746559</v>
      </c>
      <c r="BR9" s="96">
        <v>13535.267140813694</v>
      </c>
      <c r="BS9" s="96">
        <v>6931.317792932864</v>
      </c>
      <c r="BT9" s="95">
        <v>5727.895459883066</v>
      </c>
      <c r="BU9" s="96">
        <v>2802.3832205759591</v>
      </c>
      <c r="BV9" s="96">
        <v>2925.5122393071069</v>
      </c>
      <c r="BW9" s="95">
        <v>9019.7058643173514</v>
      </c>
      <c r="BX9" s="96">
        <v>2285.3617026380839</v>
      </c>
      <c r="BY9" s="96">
        <v>1742.0600961596933</v>
      </c>
      <c r="BZ9" s="96">
        <v>4992.2840655195751</v>
      </c>
      <c r="CA9" s="95">
        <v>991.12208620225272</v>
      </c>
      <c r="CB9" s="95">
        <v>0</v>
      </c>
      <c r="CC9" s="95">
        <v>493001.08538397192</v>
      </c>
      <c r="CD9" s="96">
        <v>254228.29195028989</v>
      </c>
      <c r="CE9" s="96">
        <v>119830.62610037599</v>
      </c>
      <c r="CF9" s="96">
        <v>118942.16733330606</v>
      </c>
      <c r="CG9" s="97"/>
      <c r="CH9" s="101">
        <v>0</v>
      </c>
      <c r="CI9" s="97"/>
      <c r="CJ9" s="99"/>
      <c r="CK9" s="259">
        <v>2112011.7948041959</v>
      </c>
    </row>
    <row r="10" spans="1:89" s="23" customFormat="1" ht="26.25" customHeight="1" x14ac:dyDescent="0.25">
      <c r="A10" s="269" t="s">
        <v>148</v>
      </c>
      <c r="B10" s="226" t="s">
        <v>344</v>
      </c>
      <c r="C10" s="94">
        <v>247312.2727513639</v>
      </c>
      <c r="D10" s="101">
        <v>83.624398732617337</v>
      </c>
      <c r="E10" s="100">
        <v>0</v>
      </c>
      <c r="F10" s="100">
        <v>0</v>
      </c>
      <c r="G10" s="100">
        <v>83.624398732617337</v>
      </c>
      <c r="H10" s="101">
        <v>0</v>
      </c>
      <c r="I10" s="101">
        <v>242519.84284521124</v>
      </c>
      <c r="J10" s="100">
        <v>6619.7181844245233</v>
      </c>
      <c r="K10" s="100">
        <v>100.73877169475756</v>
      </c>
      <c r="L10" s="100">
        <v>0.39928072132601422</v>
      </c>
      <c r="M10" s="100">
        <v>2214.5778664605068</v>
      </c>
      <c r="N10" s="100">
        <v>1865.4055892632387</v>
      </c>
      <c r="O10" s="100">
        <v>8.1187621253764591E-4</v>
      </c>
      <c r="P10" s="100">
        <v>220035.16846444504</v>
      </c>
      <c r="Q10" s="100">
        <v>0</v>
      </c>
      <c r="R10" s="100">
        <v>0.43500327467767069</v>
      </c>
      <c r="S10" s="100">
        <v>3614.6284323685131</v>
      </c>
      <c r="T10" s="100">
        <v>6870.8144811491047</v>
      </c>
      <c r="U10" s="100">
        <v>2.3155120953035739</v>
      </c>
      <c r="V10" s="100">
        <v>4.7180434603474902E-2</v>
      </c>
      <c r="W10" s="100">
        <v>0.10137711247440948</v>
      </c>
      <c r="X10" s="100">
        <v>1.7292685758111446</v>
      </c>
      <c r="Y10" s="100">
        <v>1.6794663600244926</v>
      </c>
      <c r="Z10" s="100">
        <v>3.312120635146246</v>
      </c>
      <c r="AA10" s="100">
        <v>1186.7286576309702</v>
      </c>
      <c r="AB10" s="100">
        <v>2.0423766889999153</v>
      </c>
      <c r="AC10" s="101">
        <v>0.46870534765937966</v>
      </c>
      <c r="AD10" s="101">
        <v>0</v>
      </c>
      <c r="AE10" s="100">
        <v>0</v>
      </c>
      <c r="AF10" s="100">
        <v>0</v>
      </c>
      <c r="AG10" s="101">
        <v>3565.1414338591285</v>
      </c>
      <c r="AH10" s="101">
        <v>900.34779497384648</v>
      </c>
      <c r="AI10" s="100">
        <v>835.68600855676243</v>
      </c>
      <c r="AJ10" s="100">
        <v>64.661786417084059</v>
      </c>
      <c r="AK10" s="100">
        <v>0</v>
      </c>
      <c r="AL10" s="101">
        <v>0</v>
      </c>
      <c r="AM10" s="100">
        <v>0</v>
      </c>
      <c r="AN10" s="100">
        <v>0</v>
      </c>
      <c r="AO10" s="100">
        <v>0</v>
      </c>
      <c r="AP10" s="100">
        <v>0</v>
      </c>
      <c r="AQ10" s="100">
        <v>0</v>
      </c>
      <c r="AR10" s="101">
        <v>0</v>
      </c>
      <c r="AS10" s="101">
        <v>102.82829651095568</v>
      </c>
      <c r="AT10" s="100">
        <v>1.7288176863159619</v>
      </c>
      <c r="AU10" s="100">
        <v>0</v>
      </c>
      <c r="AV10" s="100">
        <v>0</v>
      </c>
      <c r="AW10" s="100">
        <v>101.09947882463972</v>
      </c>
      <c r="AX10" s="101">
        <v>0</v>
      </c>
      <c r="AY10" s="100">
        <v>0</v>
      </c>
      <c r="AZ10" s="100">
        <v>0</v>
      </c>
      <c r="BA10" s="100">
        <v>0</v>
      </c>
      <c r="BB10" s="101">
        <v>37.997937973433494</v>
      </c>
      <c r="BC10" s="100">
        <v>0</v>
      </c>
      <c r="BD10" s="101">
        <v>61.067940103271766</v>
      </c>
      <c r="BE10" s="100">
        <v>45.134105086396772</v>
      </c>
      <c r="BF10" s="100">
        <v>1.6100051385857281</v>
      </c>
      <c r="BG10" s="100">
        <v>14.323829878289263</v>
      </c>
      <c r="BH10" s="100">
        <v>0</v>
      </c>
      <c r="BI10" s="100">
        <v>0</v>
      </c>
      <c r="BJ10" s="101">
        <v>40.953398651726765</v>
      </c>
      <c r="BK10" s="100">
        <v>7.4369902004414845</v>
      </c>
      <c r="BL10" s="100">
        <v>0</v>
      </c>
      <c r="BM10" s="100">
        <v>0</v>
      </c>
      <c r="BN10" s="100">
        <v>33.51640845128528</v>
      </c>
      <c r="BO10" s="101">
        <v>0</v>
      </c>
      <c r="BP10" s="101">
        <v>0</v>
      </c>
      <c r="BQ10" s="101">
        <v>0</v>
      </c>
      <c r="BR10" s="100">
        <v>0</v>
      </c>
      <c r="BS10" s="100">
        <v>0</v>
      </c>
      <c r="BT10" s="101">
        <v>0</v>
      </c>
      <c r="BU10" s="100">
        <v>0</v>
      </c>
      <c r="BV10" s="100">
        <v>0</v>
      </c>
      <c r="BW10" s="101">
        <v>0</v>
      </c>
      <c r="BX10" s="100">
        <v>0</v>
      </c>
      <c r="BY10" s="100">
        <v>0</v>
      </c>
      <c r="BZ10" s="100">
        <v>0</v>
      </c>
      <c r="CA10" s="101">
        <v>0</v>
      </c>
      <c r="CB10" s="101">
        <v>0</v>
      </c>
      <c r="CC10" s="94">
        <v>0</v>
      </c>
      <c r="CD10" s="100">
        <v>0</v>
      </c>
      <c r="CE10" s="100">
        <v>0</v>
      </c>
      <c r="CF10" s="100">
        <v>0</v>
      </c>
      <c r="CG10" s="97"/>
      <c r="CH10" s="101">
        <v>0</v>
      </c>
      <c r="CI10" s="97"/>
      <c r="CJ10" s="99"/>
      <c r="CK10" s="259">
        <v>247312.2727513639</v>
      </c>
    </row>
    <row r="11" spans="1:89" s="23" customFormat="1" ht="26.25" customHeight="1" x14ac:dyDescent="0.25">
      <c r="A11" s="270" t="s">
        <v>149</v>
      </c>
      <c r="B11" s="235" t="s">
        <v>303</v>
      </c>
      <c r="C11" s="102">
        <v>3806284.2124556876</v>
      </c>
      <c r="D11" s="103">
        <v>77727.131746714338</v>
      </c>
      <c r="E11" s="104">
        <v>37686.998937653887</v>
      </c>
      <c r="F11" s="104">
        <v>37482.382738109372</v>
      </c>
      <c r="G11" s="104">
        <v>2557.7500709510773</v>
      </c>
      <c r="H11" s="103">
        <v>9828.0181113159324</v>
      </c>
      <c r="I11" s="103">
        <v>2367870.4194824761</v>
      </c>
      <c r="J11" s="104">
        <v>57956.560274603682</v>
      </c>
      <c r="K11" s="104">
        <v>9060.1320449386712</v>
      </c>
      <c r="L11" s="104">
        <v>3267.9211691726055</v>
      </c>
      <c r="M11" s="104">
        <v>18339.033823322414</v>
      </c>
      <c r="N11" s="104">
        <v>11287.558461295979</v>
      </c>
      <c r="O11" s="104">
        <v>1578940.7219951747</v>
      </c>
      <c r="P11" s="104">
        <v>421297.1425999488</v>
      </c>
      <c r="Q11" s="104">
        <v>7163.4443830490445</v>
      </c>
      <c r="R11" s="104">
        <v>4758.5975542952901</v>
      </c>
      <c r="S11" s="104">
        <v>67875.086016069763</v>
      </c>
      <c r="T11" s="104">
        <v>158725.48601587815</v>
      </c>
      <c r="U11" s="104">
        <v>6561.4280727999667</v>
      </c>
      <c r="V11" s="104">
        <v>1664.8366283062896</v>
      </c>
      <c r="W11" s="104">
        <v>2689.9290929471254</v>
      </c>
      <c r="X11" s="104">
        <v>4766.8046684487399</v>
      </c>
      <c r="Y11" s="104">
        <v>4043.5591929966226</v>
      </c>
      <c r="Z11" s="104">
        <v>837.62591962445822</v>
      </c>
      <c r="AA11" s="104">
        <v>6028.0791093875032</v>
      </c>
      <c r="AB11" s="104">
        <v>2606.4724602167094</v>
      </c>
      <c r="AC11" s="103">
        <v>830306.90331882436</v>
      </c>
      <c r="AD11" s="103">
        <v>27912.57648430144</v>
      </c>
      <c r="AE11" s="104">
        <v>1610.9918905556563</v>
      </c>
      <c r="AF11" s="104">
        <v>26301.584593745782</v>
      </c>
      <c r="AG11" s="103">
        <v>57864.560469515323</v>
      </c>
      <c r="AH11" s="103">
        <v>65702.10230332255</v>
      </c>
      <c r="AI11" s="104">
        <v>8986.5409836107392</v>
      </c>
      <c r="AJ11" s="104">
        <v>31533.970802879139</v>
      </c>
      <c r="AK11" s="104">
        <v>25181.590516832668</v>
      </c>
      <c r="AL11" s="103">
        <v>208884.3897279129</v>
      </c>
      <c r="AM11" s="104">
        <v>76231.502220926588</v>
      </c>
      <c r="AN11" s="104">
        <v>45144.876731542849</v>
      </c>
      <c r="AO11" s="104">
        <v>51378.067152232623</v>
      </c>
      <c r="AP11" s="104">
        <v>32857.184894323487</v>
      </c>
      <c r="AQ11" s="104">
        <v>3272.7587288873433</v>
      </c>
      <c r="AR11" s="103">
        <v>15224.993571263054</v>
      </c>
      <c r="AS11" s="103">
        <v>8476.3040395806929</v>
      </c>
      <c r="AT11" s="104">
        <v>2740.846245695669</v>
      </c>
      <c r="AU11" s="104">
        <v>1354.3975860450821</v>
      </c>
      <c r="AV11" s="104">
        <v>1644.3036050977605</v>
      </c>
      <c r="AW11" s="104">
        <v>2736.7566027421813</v>
      </c>
      <c r="AX11" s="103">
        <v>6973.6887726125533</v>
      </c>
      <c r="AY11" s="104">
        <v>3281.6980518270343</v>
      </c>
      <c r="AZ11" s="104">
        <v>1164.8208773727554</v>
      </c>
      <c r="BA11" s="104">
        <v>2527.1698434127634</v>
      </c>
      <c r="BB11" s="103">
        <v>2910.8008945857218</v>
      </c>
      <c r="BC11" s="104">
        <v>0</v>
      </c>
      <c r="BD11" s="103">
        <v>23493.817498155524</v>
      </c>
      <c r="BE11" s="104">
        <v>15958.469371988414</v>
      </c>
      <c r="BF11" s="104">
        <v>3372.3791894322108</v>
      </c>
      <c r="BG11" s="104">
        <v>2283.4558058986972</v>
      </c>
      <c r="BH11" s="104">
        <v>964.40778377567449</v>
      </c>
      <c r="BI11" s="104">
        <v>915.10534706052874</v>
      </c>
      <c r="BJ11" s="103">
        <v>20048.800453229691</v>
      </c>
      <c r="BK11" s="104">
        <v>8293.0830395503508</v>
      </c>
      <c r="BL11" s="104">
        <v>5303.7350004447735</v>
      </c>
      <c r="BM11" s="104">
        <v>826.57281114264322</v>
      </c>
      <c r="BN11" s="104">
        <v>5625.4096020919242</v>
      </c>
      <c r="BO11" s="103">
        <v>31946.52125366632</v>
      </c>
      <c r="BP11" s="103">
        <v>14900.538230759275</v>
      </c>
      <c r="BQ11" s="103">
        <v>20466.584933746559</v>
      </c>
      <c r="BR11" s="104">
        <v>13535.267140813694</v>
      </c>
      <c r="BS11" s="104">
        <v>6931.317792932864</v>
      </c>
      <c r="BT11" s="103">
        <v>5729.885782478148</v>
      </c>
      <c r="BU11" s="104">
        <v>2803.2949720981146</v>
      </c>
      <c r="BV11" s="104">
        <v>2926.5908103800334</v>
      </c>
      <c r="BW11" s="103">
        <v>9023.920811236123</v>
      </c>
      <c r="BX11" s="104">
        <v>2285.9766465075209</v>
      </c>
      <c r="BY11" s="104">
        <v>1742.0600961596933</v>
      </c>
      <c r="BZ11" s="104">
        <v>4995.8840685689092</v>
      </c>
      <c r="CA11" s="103">
        <v>992.25456999082792</v>
      </c>
      <c r="CB11" s="103">
        <v>0</v>
      </c>
      <c r="CC11" s="102">
        <v>493001.08538397192</v>
      </c>
      <c r="CD11" s="104">
        <v>254228.29195028989</v>
      </c>
      <c r="CE11" s="104">
        <v>119830.62610037599</v>
      </c>
      <c r="CF11" s="104">
        <v>118942.16733330606</v>
      </c>
      <c r="CG11" s="102">
        <v>37010.680731313398</v>
      </c>
      <c r="CH11" s="105"/>
      <c r="CI11" s="105"/>
      <c r="CJ11" s="106"/>
      <c r="CK11" s="260">
        <v>4336295.9785709726</v>
      </c>
    </row>
    <row r="12" spans="1:89" s="23" customFormat="1" ht="26.25" customHeight="1" x14ac:dyDescent="0.25">
      <c r="A12" s="270" t="s">
        <v>149</v>
      </c>
      <c r="B12" s="235" t="s">
        <v>345</v>
      </c>
      <c r="C12" s="102">
        <v>1175232.5707468491</v>
      </c>
      <c r="D12" s="103">
        <v>31571.461622382209</v>
      </c>
      <c r="E12" s="104">
        <v>25567.557328740182</v>
      </c>
      <c r="F12" s="104">
        <v>3610.8898620008199</v>
      </c>
      <c r="G12" s="104">
        <v>2393.0144316412066</v>
      </c>
      <c r="H12" s="103">
        <v>8148.050437317972</v>
      </c>
      <c r="I12" s="103">
        <v>424783.39175110118</v>
      </c>
      <c r="J12" s="104">
        <v>37659.287585970334</v>
      </c>
      <c r="K12" s="104">
        <v>4993.2319631477576</v>
      </c>
      <c r="L12" s="104">
        <v>2662.1163726602413</v>
      </c>
      <c r="M12" s="104">
        <v>11031.31100214973</v>
      </c>
      <c r="N12" s="104">
        <v>5867.7434260682876</v>
      </c>
      <c r="O12" s="104">
        <v>85623.946037510337</v>
      </c>
      <c r="P12" s="104">
        <v>95721.134315706164</v>
      </c>
      <c r="Q12" s="104">
        <v>2597.3800018696315</v>
      </c>
      <c r="R12" s="104">
        <v>3632.3520870199413</v>
      </c>
      <c r="S12" s="104">
        <v>47356.443682320867</v>
      </c>
      <c r="T12" s="104">
        <v>111029.66522395729</v>
      </c>
      <c r="U12" s="104">
        <v>3945.7894944823711</v>
      </c>
      <c r="V12" s="104">
        <v>927.65104361286922</v>
      </c>
      <c r="W12" s="104">
        <v>1469.5374141039756</v>
      </c>
      <c r="X12" s="104">
        <v>2684.4258680621974</v>
      </c>
      <c r="Y12" s="104">
        <v>2088.198596066803</v>
      </c>
      <c r="Z12" s="104">
        <v>486.58974536901206</v>
      </c>
      <c r="AA12" s="104">
        <v>3356.9453925669463</v>
      </c>
      <c r="AB12" s="104">
        <v>1649.6424984564464</v>
      </c>
      <c r="AC12" s="103">
        <v>299495.31141879305</v>
      </c>
      <c r="AD12" s="103">
        <v>17091.17830470292</v>
      </c>
      <c r="AE12" s="104">
        <v>276.509667953838</v>
      </c>
      <c r="AF12" s="104">
        <v>16814.668636749084</v>
      </c>
      <c r="AG12" s="103">
        <v>43655.37578838889</v>
      </c>
      <c r="AH12" s="103">
        <v>40042.746133931745</v>
      </c>
      <c r="AI12" s="104">
        <v>5990.7528187960133</v>
      </c>
      <c r="AJ12" s="104">
        <v>21946.995991348871</v>
      </c>
      <c r="AK12" s="104">
        <v>12104.997323786876</v>
      </c>
      <c r="AL12" s="103">
        <v>195991.24444924496</v>
      </c>
      <c r="AM12" s="104">
        <v>69410.278493541016</v>
      </c>
      <c r="AN12" s="104">
        <v>45138.021172461536</v>
      </c>
      <c r="AO12" s="104">
        <v>51367.747158324739</v>
      </c>
      <c r="AP12" s="104">
        <v>28321.110955287793</v>
      </c>
      <c r="AQ12" s="104">
        <v>1754.086669629849</v>
      </c>
      <c r="AR12" s="103">
        <v>9107.493293286223</v>
      </c>
      <c r="AS12" s="103">
        <v>5301.6441461051099</v>
      </c>
      <c r="AT12" s="104">
        <v>2109.8742094930349</v>
      </c>
      <c r="AU12" s="104">
        <v>837.72559961587888</v>
      </c>
      <c r="AV12" s="104">
        <v>680.20659788972785</v>
      </c>
      <c r="AW12" s="104">
        <v>1673.8377391064691</v>
      </c>
      <c r="AX12" s="103">
        <v>4657.8762219616247</v>
      </c>
      <c r="AY12" s="104">
        <v>1998.9093607281436</v>
      </c>
      <c r="AZ12" s="104">
        <v>688.47471488077144</v>
      </c>
      <c r="BA12" s="104">
        <v>1970.4921463527096</v>
      </c>
      <c r="BB12" s="103">
        <v>2361.6121763032875</v>
      </c>
      <c r="BC12" s="104">
        <v>0</v>
      </c>
      <c r="BD12" s="103">
        <v>15687.533854872117</v>
      </c>
      <c r="BE12" s="104">
        <v>10585.677725699605</v>
      </c>
      <c r="BF12" s="104">
        <v>2667.0393699396827</v>
      </c>
      <c r="BG12" s="104">
        <v>1106.8701970344644</v>
      </c>
      <c r="BH12" s="104">
        <v>693.56466064235872</v>
      </c>
      <c r="BI12" s="104">
        <v>634.38190155600296</v>
      </c>
      <c r="BJ12" s="103">
        <v>16622.674746619345</v>
      </c>
      <c r="BK12" s="104">
        <v>8142.6745356436695</v>
      </c>
      <c r="BL12" s="104">
        <v>3213.9177825099241</v>
      </c>
      <c r="BM12" s="104">
        <v>388.29183583834504</v>
      </c>
      <c r="BN12" s="104">
        <v>4877.7905926274079</v>
      </c>
      <c r="BO12" s="103">
        <v>22683.334437957667</v>
      </c>
      <c r="BP12" s="103">
        <v>11867.016448075543</v>
      </c>
      <c r="BQ12" s="103">
        <v>14515.495521118144</v>
      </c>
      <c r="BR12" s="104">
        <v>9435.2832971047792</v>
      </c>
      <c r="BS12" s="104">
        <v>5080.2122240133649</v>
      </c>
      <c r="BT12" s="103">
        <v>3787.1287097964346</v>
      </c>
      <c r="BU12" s="104">
        <v>1803.6483408545371</v>
      </c>
      <c r="BV12" s="104">
        <v>1983.4803689418977</v>
      </c>
      <c r="BW12" s="103">
        <v>7178.681566435981</v>
      </c>
      <c r="BX12" s="104">
        <v>1668.9937003069006</v>
      </c>
      <c r="BY12" s="104">
        <v>1303.8932883462728</v>
      </c>
      <c r="BZ12" s="104">
        <v>4205.7945777828072</v>
      </c>
      <c r="CA12" s="103">
        <v>683.31971845459111</v>
      </c>
      <c r="CB12" s="103">
        <v>0</v>
      </c>
      <c r="CC12" s="102">
        <v>420775.29902370542</v>
      </c>
      <c r="CD12" s="104">
        <v>240241.6192335434</v>
      </c>
      <c r="CE12" s="104">
        <v>119830.33764677598</v>
      </c>
      <c r="CF12" s="104">
        <v>60703.342143385998</v>
      </c>
      <c r="CG12" s="102"/>
      <c r="CH12" s="101">
        <v>0</v>
      </c>
      <c r="CI12" s="105"/>
      <c r="CJ12" s="106"/>
      <c r="CK12" s="260">
        <v>1596007.8697705544</v>
      </c>
    </row>
    <row r="13" spans="1:89" s="1" customFormat="1" ht="18" customHeight="1" x14ac:dyDescent="0.25">
      <c r="A13" s="271"/>
      <c r="B13" s="32"/>
      <c r="C13" s="85"/>
      <c r="D13" s="85"/>
      <c r="E13" s="85"/>
      <c r="F13" s="85"/>
      <c r="G13" s="85"/>
      <c r="H13" s="85"/>
      <c r="I13" s="85"/>
      <c r="J13" s="107"/>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107"/>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108"/>
      <c r="CJ13" s="108"/>
      <c r="CK13" s="85"/>
    </row>
    <row r="14" spans="1:89" s="49" customFormat="1" ht="18" customHeight="1" x14ac:dyDescent="0.25">
      <c r="A14" s="272"/>
      <c r="B14" s="56"/>
      <c r="C14" s="57"/>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109"/>
      <c r="CJ14" s="109"/>
      <c r="CK14" s="58"/>
    </row>
    <row r="15" spans="1:89" s="49" customFormat="1" ht="18" customHeight="1" x14ac:dyDescent="0.25">
      <c r="A15" s="273"/>
      <c r="B15" s="59"/>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109"/>
      <c r="CJ15" s="109"/>
      <c r="CK15" s="58"/>
    </row>
    <row r="16" spans="1:89" s="49" customFormat="1" ht="18" customHeight="1" x14ac:dyDescent="0.25">
      <c r="A16" s="273"/>
      <c r="B16" s="59"/>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109"/>
      <c r="CJ16" s="109"/>
      <c r="CK16" s="58"/>
    </row>
    <row r="17" spans="1:89" s="60" customFormat="1" ht="18" customHeight="1" x14ac:dyDescent="0.25">
      <c r="A17" s="273"/>
      <c r="B17" s="59"/>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109"/>
      <c r="CJ17" s="109"/>
      <c r="CK17" s="58"/>
    </row>
  </sheetData>
  <dataConsolidate/>
  <conditionalFormatting sqref="C13:CJ13">
    <cfRule type="containsText" dxfId="3" priority="3" stopIfTrue="1" operator="containsText" text="Supply &lt; Use">
      <formula>NOT(ISERROR(SEARCH("Supply &lt; Use",C13)))</formula>
    </cfRule>
    <cfRule type="containsText" dxfId="2" priority="4" stopIfTrue="1" operator="containsText" text="Supply &gt; Use">
      <formula>NOT(ISERROR(SEARCH("Supply &gt; Use",C13)))</formula>
    </cfRule>
  </conditionalFormatting>
  <conditionalFormatting sqref="CK13">
    <cfRule type="containsText" dxfId="1" priority="1" stopIfTrue="1" operator="containsText" text="Supply &lt; Use">
      <formula>NOT(ISERROR(SEARCH("Supply &lt; Use",CK13)))</formula>
    </cfRule>
    <cfRule type="containsText" dxfId="0" priority="2" stopIfTrue="1" operator="containsText" text="Supply &gt; Use">
      <formula>NOT(ISERROR(SEARCH("Supply &gt; Use",CK13)))</formula>
    </cfRule>
  </conditionalFormatting>
  <dataValidations count="2">
    <dataValidation type="custom" allowBlank="1" showInputMessage="1" showErrorMessage="1" errorTitle="Wrong data input" error="Data entry is limited to numeric values._x000d__x000a_: symbol can be used for not available data." sqref="CH8:CH10 CG11:CG12 CK3:CK12 CH12" xr:uid="{00000000-0002-0000-0400-000000000000}">
      <formula1>OR(ISNUMBER(CG3),CG3=":")</formula1>
    </dataValidation>
    <dataValidation type="custom" allowBlank="1" showInputMessage="1" showErrorMessage="1" errorTitle="Wrong data input" error="Data entry is limited to positive values or zero._x000d__x000a_: symbol can be used for not available data." sqref="C3:CB5 CC6:CF6 C7:CB12 CC10:CF12" xr:uid="{00000000-0002-0000-0400-000001000000}">
      <formula1>OR(AND(ISNUMBER(C3),C3&gt;=0),C3=":")</formula1>
    </dataValidation>
  </dataValidations>
  <pageMargins left="0.39370078740157483" right="0.19685039370078741" top="0.19685039370078741" bottom="0.19685039370078741" header="0.31496062992125984" footer="0.31496062992125984"/>
  <pageSetup paperSize="9" scale="41" fitToWidth="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_E">
    <tabColor theme="0"/>
    <pageSetUpPr fitToPage="1"/>
  </sheetPr>
  <dimension ref="A1:H31"/>
  <sheetViews>
    <sheetView showGridLines="0" zoomScale="85" zoomScaleNormal="85" workbookViewId="0">
      <selection activeCell="C1" sqref="C1"/>
    </sheetView>
  </sheetViews>
  <sheetFormatPr defaultColWidth="11.42578125" defaultRowHeight="14.25" x14ac:dyDescent="0.25"/>
  <cols>
    <col min="1" max="1" width="8.85546875" style="304" customWidth="1"/>
    <col min="2" max="2" width="3.5703125" style="312" customWidth="1"/>
    <col min="3" max="3" width="92.5703125" style="197" customWidth="1"/>
    <col min="4" max="4" width="19.85546875" style="198" customWidth="1"/>
    <col min="5" max="8" width="11.42578125" style="198"/>
    <col min="9" max="16384" width="11.42578125" style="199"/>
  </cols>
  <sheetData>
    <row r="1" spans="1:8" s="193" customFormat="1" ht="75" customHeight="1" x14ac:dyDescent="0.25">
      <c r="A1" s="392"/>
      <c r="B1" s="393"/>
      <c r="C1" s="223" t="s">
        <v>304</v>
      </c>
      <c r="D1" s="247"/>
      <c r="E1" s="191"/>
      <c r="F1" s="192"/>
      <c r="G1" s="192"/>
      <c r="H1" s="192"/>
    </row>
    <row r="2" spans="1:8" s="193" customFormat="1" ht="18" customHeight="1" x14ac:dyDescent="0.25">
      <c r="A2" s="392"/>
      <c r="B2" s="393"/>
      <c r="C2" s="223"/>
      <c r="D2" s="247"/>
      <c r="E2" s="236"/>
      <c r="F2" s="59"/>
      <c r="G2" s="192"/>
      <c r="H2" s="192"/>
    </row>
    <row r="3" spans="1:8" s="193" customFormat="1" ht="18" customHeight="1" x14ac:dyDescent="0.25">
      <c r="A3" s="394"/>
      <c r="B3" s="395"/>
      <c r="C3" s="255"/>
      <c r="D3" s="247"/>
      <c r="E3" s="191"/>
      <c r="F3" s="192"/>
      <c r="G3" s="192"/>
      <c r="H3" s="192"/>
    </row>
    <row r="4" spans="1:8" s="195" customFormat="1" ht="36" customHeight="1" x14ac:dyDescent="0.25">
      <c r="A4" s="288">
        <v>1</v>
      </c>
      <c r="B4" s="305" t="s">
        <v>150</v>
      </c>
      <c r="C4" s="237" t="s">
        <v>305</v>
      </c>
      <c r="D4" s="248">
        <v>2361104.9880704177</v>
      </c>
      <c r="E4" s="245"/>
      <c r="F4" s="194"/>
      <c r="G4" s="194"/>
      <c r="H4" s="194"/>
    </row>
    <row r="5" spans="1:8" s="195" customFormat="1" ht="36" customHeight="1" x14ac:dyDescent="0.25">
      <c r="A5" s="288">
        <v>2</v>
      </c>
      <c r="B5" s="305" t="s">
        <v>151</v>
      </c>
      <c r="C5" s="238" t="s">
        <v>306</v>
      </c>
      <c r="D5" s="248">
        <v>38486.514604946831</v>
      </c>
      <c r="E5" s="245"/>
      <c r="F5" s="194"/>
      <c r="G5" s="194"/>
      <c r="H5" s="194"/>
    </row>
    <row r="6" spans="1:8" s="195" customFormat="1" ht="36" customHeight="1" x14ac:dyDescent="0.3">
      <c r="A6" s="289">
        <v>2.1</v>
      </c>
      <c r="B6" s="306" t="s">
        <v>152</v>
      </c>
      <c r="C6" s="239" t="s">
        <v>307</v>
      </c>
      <c r="D6" s="249">
        <v>5108.1312733782852</v>
      </c>
      <c r="E6" s="219"/>
      <c r="F6" s="194"/>
      <c r="G6" s="194"/>
      <c r="H6" s="194"/>
    </row>
    <row r="7" spans="1:8" s="195" customFormat="1" ht="36" customHeight="1" x14ac:dyDescent="0.25">
      <c r="A7" s="290">
        <v>2.2000000000000002</v>
      </c>
      <c r="B7" s="307" t="s">
        <v>153</v>
      </c>
      <c r="C7" s="240" t="s">
        <v>308</v>
      </c>
      <c r="D7" s="250">
        <v>33378.383331568548</v>
      </c>
      <c r="E7" s="245"/>
      <c r="F7" s="194"/>
      <c r="G7" s="194"/>
      <c r="H7" s="194"/>
    </row>
    <row r="8" spans="1:8" s="195" customFormat="1" ht="36" customHeight="1" x14ac:dyDescent="0.25">
      <c r="A8" s="290">
        <v>2.2999999999999998</v>
      </c>
      <c r="B8" s="307" t="s">
        <v>154</v>
      </c>
      <c r="C8" s="240" t="s">
        <v>309</v>
      </c>
      <c r="D8" s="250">
        <v>0</v>
      </c>
      <c r="E8" s="245"/>
      <c r="F8" s="194"/>
      <c r="G8" s="194"/>
      <c r="H8" s="194"/>
    </row>
    <row r="9" spans="1:8" s="195" customFormat="1" ht="36" customHeight="1" x14ac:dyDescent="0.25">
      <c r="A9" s="291">
        <v>2.4</v>
      </c>
      <c r="B9" s="308" t="s">
        <v>155</v>
      </c>
      <c r="C9" s="241" t="s">
        <v>310</v>
      </c>
      <c r="D9" s="251">
        <v>0</v>
      </c>
      <c r="E9" s="245"/>
      <c r="F9" s="194"/>
      <c r="G9" s="194"/>
      <c r="H9" s="194"/>
    </row>
    <row r="10" spans="1:8" s="195" customFormat="1" ht="36" customHeight="1" x14ac:dyDescent="0.25">
      <c r="A10" s="292">
        <v>3</v>
      </c>
      <c r="B10" s="305" t="s">
        <v>156</v>
      </c>
      <c r="C10" s="238" t="s">
        <v>311</v>
      </c>
      <c r="D10" s="248">
        <v>47312.642845529641</v>
      </c>
      <c r="E10" s="245"/>
      <c r="F10" s="194"/>
      <c r="G10" s="194"/>
      <c r="H10" s="194"/>
    </row>
    <row r="11" spans="1:8" s="195" customFormat="1" ht="36" customHeight="1" x14ac:dyDescent="0.25">
      <c r="A11" s="293">
        <v>3.1</v>
      </c>
      <c r="B11" s="306" t="s">
        <v>157</v>
      </c>
      <c r="C11" s="239" t="s">
        <v>312</v>
      </c>
      <c r="D11" s="249">
        <v>45674.444562209988</v>
      </c>
      <c r="E11" s="245"/>
      <c r="F11" s="194"/>
      <c r="G11" s="194"/>
      <c r="H11" s="194"/>
    </row>
    <row r="12" spans="1:8" s="195" customFormat="1" ht="36" customHeight="1" x14ac:dyDescent="0.25">
      <c r="A12" s="294">
        <v>3.2</v>
      </c>
      <c r="B12" s="307" t="s">
        <v>158</v>
      </c>
      <c r="C12" s="242" t="s">
        <v>313</v>
      </c>
      <c r="D12" s="250">
        <v>1638.1982833196498</v>
      </c>
      <c r="E12" s="245"/>
      <c r="F12" s="194"/>
      <c r="G12" s="194"/>
      <c r="H12" s="194"/>
    </row>
    <row r="13" spans="1:8" s="195" customFormat="1" ht="36" customHeight="1" x14ac:dyDescent="0.25">
      <c r="A13" s="295">
        <v>3.3</v>
      </c>
      <c r="B13" s="308" t="s">
        <v>159</v>
      </c>
      <c r="C13" s="243" t="s">
        <v>314</v>
      </c>
      <c r="D13" s="251">
        <v>0</v>
      </c>
      <c r="E13" s="245"/>
      <c r="F13" s="194"/>
      <c r="G13" s="194"/>
      <c r="H13" s="194"/>
    </row>
    <row r="14" spans="1:8" s="195" customFormat="1" ht="36" customHeight="1" x14ac:dyDescent="0.25">
      <c r="A14" s="296">
        <v>4</v>
      </c>
      <c r="B14" s="305" t="s">
        <v>160</v>
      </c>
      <c r="C14" s="238" t="s">
        <v>315</v>
      </c>
      <c r="D14" s="248">
        <v>13628.536688999462</v>
      </c>
      <c r="E14" s="246"/>
      <c r="F14" s="194"/>
      <c r="G14" s="194"/>
      <c r="H14" s="194"/>
    </row>
    <row r="15" spans="1:8" s="195" customFormat="1" ht="36" customHeight="1" x14ac:dyDescent="0.25">
      <c r="A15" s="297" t="s">
        <v>2</v>
      </c>
      <c r="B15" s="309" t="s">
        <v>161</v>
      </c>
      <c r="C15" s="244" t="s">
        <v>316</v>
      </c>
      <c r="D15" s="252">
        <v>0</v>
      </c>
      <c r="E15" s="246"/>
      <c r="F15" s="194"/>
      <c r="G15" s="194"/>
      <c r="H15" s="194"/>
    </row>
    <row r="16" spans="1:8" s="195" customFormat="1" ht="36" customHeight="1" x14ac:dyDescent="0.25">
      <c r="A16" s="298">
        <v>5</v>
      </c>
      <c r="B16" s="310" t="s">
        <v>162</v>
      </c>
      <c r="C16" s="253" t="s">
        <v>317</v>
      </c>
      <c r="D16" s="254"/>
      <c r="E16" s="245"/>
      <c r="F16" s="194"/>
      <c r="G16" s="194"/>
      <c r="H16" s="194"/>
    </row>
    <row r="17" spans="1:8" s="195" customFormat="1" ht="12.75" x14ac:dyDescent="0.25">
      <c r="A17" s="299"/>
      <c r="B17" s="311"/>
      <c r="C17" s="196"/>
      <c r="D17" s="196"/>
      <c r="E17" s="194"/>
      <c r="F17" s="194"/>
      <c r="G17" s="194"/>
      <c r="H17" s="194"/>
    </row>
    <row r="19" spans="1:8" x14ac:dyDescent="0.25">
      <c r="A19" s="300" t="s">
        <v>332</v>
      </c>
    </row>
    <row r="20" spans="1:8" x14ac:dyDescent="0.25">
      <c r="A20" s="301" t="s">
        <v>3</v>
      </c>
      <c r="C20" s="302" t="s">
        <v>321</v>
      </c>
      <c r="D20" s="200"/>
    </row>
    <row r="21" spans="1:8" x14ac:dyDescent="0.25">
      <c r="A21" s="301" t="s">
        <v>4</v>
      </c>
      <c r="C21" s="302" t="s">
        <v>322</v>
      </c>
      <c r="D21" s="200"/>
    </row>
    <row r="22" spans="1:8" x14ac:dyDescent="0.25">
      <c r="A22" s="301" t="s">
        <v>5</v>
      </c>
      <c r="C22" s="302" t="s">
        <v>323</v>
      </c>
      <c r="D22" s="200"/>
    </row>
    <row r="23" spans="1:8" ht="67.5" customHeight="1" x14ac:dyDescent="0.25">
      <c r="A23" s="301" t="s">
        <v>6</v>
      </c>
      <c r="C23" s="391" t="s">
        <v>324</v>
      </c>
      <c r="D23" s="391"/>
      <c r="E23" s="261"/>
    </row>
    <row r="24" spans="1:8" x14ac:dyDescent="0.25">
      <c r="A24" s="301" t="s">
        <v>7</v>
      </c>
      <c r="C24" s="302" t="s">
        <v>325</v>
      </c>
      <c r="D24" s="200"/>
    </row>
    <row r="25" spans="1:8" x14ac:dyDescent="0.25">
      <c r="A25" s="301" t="s">
        <v>8</v>
      </c>
      <c r="C25" s="302" t="s">
        <v>326</v>
      </c>
      <c r="D25" s="200"/>
    </row>
    <row r="26" spans="1:8" x14ac:dyDescent="0.25">
      <c r="A26" s="301" t="s">
        <v>9</v>
      </c>
      <c r="C26" s="302" t="s">
        <v>327</v>
      </c>
      <c r="D26" s="200"/>
    </row>
    <row r="27" spans="1:8" x14ac:dyDescent="0.25">
      <c r="A27" s="301" t="s">
        <v>10</v>
      </c>
      <c r="C27" s="302" t="s">
        <v>328</v>
      </c>
      <c r="D27" s="200"/>
    </row>
    <row r="28" spans="1:8" ht="32.25" customHeight="1" x14ac:dyDescent="0.25">
      <c r="A28" s="301" t="s">
        <v>11</v>
      </c>
      <c r="C28" s="396" t="s">
        <v>329</v>
      </c>
      <c r="D28" s="396"/>
    </row>
    <row r="29" spans="1:8" ht="36" customHeight="1" x14ac:dyDescent="0.25">
      <c r="A29" s="301" t="s">
        <v>12</v>
      </c>
      <c r="C29" s="391" t="s">
        <v>330</v>
      </c>
      <c r="D29" s="391"/>
      <c r="E29" s="261"/>
    </row>
    <row r="30" spans="1:8" ht="27.75" customHeight="1" x14ac:dyDescent="0.25">
      <c r="A30" s="301" t="s">
        <v>13</v>
      </c>
      <c r="C30" s="391" t="s">
        <v>331</v>
      </c>
      <c r="D30" s="391"/>
      <c r="E30" s="261"/>
    </row>
    <row r="31" spans="1:8" x14ac:dyDescent="0.25">
      <c r="A31" s="303"/>
      <c r="B31" s="313"/>
    </row>
  </sheetData>
  <mergeCells count="7">
    <mergeCell ref="C29:D29"/>
    <mergeCell ref="C30:D30"/>
    <mergeCell ref="A2:B2"/>
    <mergeCell ref="A3:B3"/>
    <mergeCell ref="A1:B1"/>
    <mergeCell ref="C23:D23"/>
    <mergeCell ref="C28:D28"/>
  </mergeCells>
  <dataValidations count="2">
    <dataValidation type="custom" allowBlank="1" showInputMessage="1" showErrorMessage="1" errorTitle="Wrong data input" error="Data entry is limited to positive values or zero._x000d__x000a_: symbol can be used for not available data." sqref="D15:D16 D10:D13 D4" xr:uid="{00000000-0002-0000-0500-000000000000}">
      <formula1>OR(AND(ISNUMBER(D4),D4&gt;=0),D4=":")</formula1>
    </dataValidation>
    <dataValidation type="custom" allowBlank="1" showInputMessage="1" showErrorMessage="1" errorTitle="Wrong data input" error="Data entry is limited to numeric values._x000d__x000a_: symbol can be used for not available data." sqref="D14 D5:D9" xr:uid="{00000000-0002-0000-0500-000001000000}">
      <formula1>OR(ISNUMBER(D5),D5=":")</formula1>
    </dataValidation>
  </dataValidations>
  <pageMargins left="0.70866141732283472" right="0.70866141732283472" top="0.39370078740157483" bottom="0.39370078740157483" header="0.31496062992125984" footer="0.31496062992125984"/>
  <pageSetup paperSize="9" scale="7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B7A98-2C24-42C1-B9E2-59CCB3A6C864}">
  <sheetPr>
    <tabColor theme="0"/>
    <outlinePr summaryBelow="0" summaryRight="0"/>
  </sheetPr>
  <dimension ref="A1:CL20"/>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386" customWidth="1"/>
    <col min="2" max="2" width="50.7109375" style="387" customWidth="1"/>
    <col min="3" max="47" width="14.85546875" style="388" customWidth="1"/>
    <col min="48" max="48" width="15.85546875" style="388" customWidth="1"/>
    <col min="49" max="78" width="14.85546875" style="388" customWidth="1"/>
    <col min="79" max="79" width="15.85546875" style="388" customWidth="1"/>
    <col min="80" max="86" width="14.85546875" style="388" customWidth="1"/>
    <col min="87" max="87" width="18.5703125" style="388" customWidth="1"/>
    <col min="88" max="89" width="14.85546875" style="388" customWidth="1"/>
    <col min="90" max="16384" width="11.42578125" style="3"/>
  </cols>
  <sheetData>
    <row r="1" spans="1:90" s="354" customFormat="1" ht="195" customHeight="1" x14ac:dyDescent="0.25">
      <c r="A1" s="351"/>
      <c r="B1" s="352"/>
      <c r="C1" s="218" t="s">
        <v>200</v>
      </c>
      <c r="D1" s="221" t="s">
        <v>274</v>
      </c>
      <c r="E1" s="222" t="s">
        <v>201</v>
      </c>
      <c r="F1" s="222" t="s">
        <v>202</v>
      </c>
      <c r="G1" s="222" t="s">
        <v>203</v>
      </c>
      <c r="H1" s="221" t="s">
        <v>204</v>
      </c>
      <c r="I1" s="221" t="s">
        <v>205</v>
      </c>
      <c r="J1" s="222" t="s">
        <v>206</v>
      </c>
      <c r="K1" s="222" t="s">
        <v>207</v>
      </c>
      <c r="L1" s="222" t="s">
        <v>208</v>
      </c>
      <c r="M1" s="222" t="s">
        <v>209</v>
      </c>
      <c r="N1" s="222" t="s">
        <v>210</v>
      </c>
      <c r="O1" s="222" t="s">
        <v>211</v>
      </c>
      <c r="P1" s="222" t="s">
        <v>212</v>
      </c>
      <c r="Q1" s="222" t="s">
        <v>213</v>
      </c>
      <c r="R1" s="222" t="s">
        <v>214</v>
      </c>
      <c r="S1" s="222" t="s">
        <v>215</v>
      </c>
      <c r="T1" s="222" t="s">
        <v>216</v>
      </c>
      <c r="U1" s="222" t="s">
        <v>217</v>
      </c>
      <c r="V1" s="222" t="s">
        <v>218</v>
      </c>
      <c r="W1" s="222" t="s">
        <v>219</v>
      </c>
      <c r="X1" s="222" t="s">
        <v>220</v>
      </c>
      <c r="Y1" s="222" t="s">
        <v>221</v>
      </c>
      <c r="Z1" s="222" t="s">
        <v>222</v>
      </c>
      <c r="AA1" s="222" t="s">
        <v>223</v>
      </c>
      <c r="AB1" s="222" t="s">
        <v>224</v>
      </c>
      <c r="AC1" s="221" t="s">
        <v>225</v>
      </c>
      <c r="AD1" s="221" t="s">
        <v>275</v>
      </c>
      <c r="AE1" s="222" t="s">
        <v>226</v>
      </c>
      <c r="AF1" s="222" t="s">
        <v>227</v>
      </c>
      <c r="AG1" s="221" t="s">
        <v>228</v>
      </c>
      <c r="AH1" s="221" t="s">
        <v>276</v>
      </c>
      <c r="AI1" s="222" t="s">
        <v>229</v>
      </c>
      <c r="AJ1" s="222" t="s">
        <v>230</v>
      </c>
      <c r="AK1" s="222" t="s">
        <v>231</v>
      </c>
      <c r="AL1" s="221" t="s">
        <v>277</v>
      </c>
      <c r="AM1" s="222" t="s">
        <v>232</v>
      </c>
      <c r="AN1" s="222" t="s">
        <v>233</v>
      </c>
      <c r="AO1" s="222" t="s">
        <v>234</v>
      </c>
      <c r="AP1" s="222" t="s">
        <v>235</v>
      </c>
      <c r="AQ1" s="222" t="s">
        <v>236</v>
      </c>
      <c r="AR1" s="221" t="s">
        <v>237</v>
      </c>
      <c r="AS1" s="221" t="s">
        <v>278</v>
      </c>
      <c r="AT1" s="222" t="s">
        <v>238</v>
      </c>
      <c r="AU1" s="222" t="s">
        <v>239</v>
      </c>
      <c r="AV1" s="222" t="s">
        <v>240</v>
      </c>
      <c r="AW1" s="222" t="s">
        <v>241</v>
      </c>
      <c r="AX1" s="221" t="s">
        <v>279</v>
      </c>
      <c r="AY1" s="222" t="s">
        <v>242</v>
      </c>
      <c r="AZ1" s="222" t="s">
        <v>243</v>
      </c>
      <c r="BA1" s="222" t="s">
        <v>244</v>
      </c>
      <c r="BB1" s="221" t="s">
        <v>245</v>
      </c>
      <c r="BC1" s="222" t="s">
        <v>318</v>
      </c>
      <c r="BD1" s="221" t="s">
        <v>280</v>
      </c>
      <c r="BE1" s="222" t="s">
        <v>246</v>
      </c>
      <c r="BF1" s="222" t="s">
        <v>247</v>
      </c>
      <c r="BG1" s="222" t="s">
        <v>248</v>
      </c>
      <c r="BH1" s="222" t="s">
        <v>249</v>
      </c>
      <c r="BI1" s="222" t="s">
        <v>250</v>
      </c>
      <c r="BJ1" s="221" t="s">
        <v>281</v>
      </c>
      <c r="BK1" s="222" t="s">
        <v>251</v>
      </c>
      <c r="BL1" s="222" t="s">
        <v>252</v>
      </c>
      <c r="BM1" s="222" t="s">
        <v>253</v>
      </c>
      <c r="BN1" s="222" t="s">
        <v>254</v>
      </c>
      <c r="BO1" s="221" t="s">
        <v>255</v>
      </c>
      <c r="BP1" s="221" t="s">
        <v>256</v>
      </c>
      <c r="BQ1" s="221" t="s">
        <v>282</v>
      </c>
      <c r="BR1" s="222" t="s">
        <v>257</v>
      </c>
      <c r="BS1" s="222" t="s">
        <v>258</v>
      </c>
      <c r="BT1" s="221" t="s">
        <v>283</v>
      </c>
      <c r="BU1" s="222" t="s">
        <v>259</v>
      </c>
      <c r="BV1" s="222" t="s">
        <v>260</v>
      </c>
      <c r="BW1" s="221" t="s">
        <v>284</v>
      </c>
      <c r="BX1" s="222" t="s">
        <v>261</v>
      </c>
      <c r="BY1" s="222" t="s">
        <v>262</v>
      </c>
      <c r="BZ1" s="222" t="s">
        <v>263</v>
      </c>
      <c r="CA1" s="221" t="s">
        <v>264</v>
      </c>
      <c r="CB1" s="221" t="s">
        <v>265</v>
      </c>
      <c r="CC1" s="221" t="s">
        <v>289</v>
      </c>
      <c r="CD1" s="222" t="s">
        <v>290</v>
      </c>
      <c r="CE1" s="222" t="s">
        <v>291</v>
      </c>
      <c r="CF1" s="262" t="s">
        <v>292</v>
      </c>
      <c r="CG1" s="263" t="s">
        <v>293</v>
      </c>
      <c r="CH1" s="117" t="s">
        <v>294</v>
      </c>
      <c r="CI1" s="263" t="s">
        <v>295</v>
      </c>
      <c r="CJ1" s="353" t="s">
        <v>285</v>
      </c>
      <c r="CK1" s="217" t="s">
        <v>199</v>
      </c>
    </row>
    <row r="2" spans="1:90" s="354" customFormat="1" ht="26.25" customHeight="1" x14ac:dyDescent="0.25">
      <c r="A2" s="355"/>
      <c r="B2" s="356"/>
      <c r="C2" s="357" t="s">
        <v>57</v>
      </c>
      <c r="D2" s="318" t="s">
        <v>58</v>
      </c>
      <c r="E2" s="319" t="s">
        <v>59</v>
      </c>
      <c r="F2" s="319" t="s">
        <v>60</v>
      </c>
      <c r="G2" s="319" t="s">
        <v>61</v>
      </c>
      <c r="H2" s="318" t="s">
        <v>62</v>
      </c>
      <c r="I2" s="318" t="s">
        <v>63</v>
      </c>
      <c r="J2" s="319" t="s">
        <v>64</v>
      </c>
      <c r="K2" s="319" t="s">
        <v>65</v>
      </c>
      <c r="L2" s="319" t="s">
        <v>66</v>
      </c>
      <c r="M2" s="319" t="s">
        <v>67</v>
      </c>
      <c r="N2" s="319" t="s">
        <v>68</v>
      </c>
      <c r="O2" s="319" t="s">
        <v>69</v>
      </c>
      <c r="P2" s="319" t="s">
        <v>70</v>
      </c>
      <c r="Q2" s="319" t="s">
        <v>71</v>
      </c>
      <c r="R2" s="319" t="s">
        <v>72</v>
      </c>
      <c r="S2" s="319" t="s">
        <v>73</v>
      </c>
      <c r="T2" s="319" t="s">
        <v>74</v>
      </c>
      <c r="U2" s="319" t="s">
        <v>75</v>
      </c>
      <c r="V2" s="319" t="s">
        <v>76</v>
      </c>
      <c r="W2" s="319" t="s">
        <v>77</v>
      </c>
      <c r="X2" s="319" t="s">
        <v>78</v>
      </c>
      <c r="Y2" s="319" t="s">
        <v>79</v>
      </c>
      <c r="Z2" s="319" t="s">
        <v>80</v>
      </c>
      <c r="AA2" s="319" t="s">
        <v>81</v>
      </c>
      <c r="AB2" s="319" t="s">
        <v>82</v>
      </c>
      <c r="AC2" s="318" t="s">
        <v>83</v>
      </c>
      <c r="AD2" s="318" t="s">
        <v>84</v>
      </c>
      <c r="AE2" s="319" t="s">
        <v>85</v>
      </c>
      <c r="AF2" s="319" t="s">
        <v>86</v>
      </c>
      <c r="AG2" s="318" t="s">
        <v>87</v>
      </c>
      <c r="AH2" s="318" t="s">
        <v>88</v>
      </c>
      <c r="AI2" s="319" t="s">
        <v>89</v>
      </c>
      <c r="AJ2" s="319" t="s">
        <v>90</v>
      </c>
      <c r="AK2" s="319" t="s">
        <v>91</v>
      </c>
      <c r="AL2" s="318" t="s">
        <v>92</v>
      </c>
      <c r="AM2" s="319" t="s">
        <v>93</v>
      </c>
      <c r="AN2" s="319" t="s">
        <v>94</v>
      </c>
      <c r="AO2" s="319" t="s">
        <v>95</v>
      </c>
      <c r="AP2" s="319" t="s">
        <v>96</v>
      </c>
      <c r="AQ2" s="319" t="s">
        <v>97</v>
      </c>
      <c r="AR2" s="318" t="s">
        <v>98</v>
      </c>
      <c r="AS2" s="318" t="s">
        <v>99</v>
      </c>
      <c r="AT2" s="319" t="s">
        <v>100</v>
      </c>
      <c r="AU2" s="319" t="s">
        <v>101</v>
      </c>
      <c r="AV2" s="319" t="s">
        <v>102</v>
      </c>
      <c r="AW2" s="319" t="s">
        <v>103</v>
      </c>
      <c r="AX2" s="318" t="s">
        <v>104</v>
      </c>
      <c r="AY2" s="319" t="s">
        <v>105</v>
      </c>
      <c r="AZ2" s="319" t="s">
        <v>106</v>
      </c>
      <c r="BA2" s="319" t="s">
        <v>107</v>
      </c>
      <c r="BB2" s="318" t="s">
        <v>108</v>
      </c>
      <c r="BC2" s="319" t="s">
        <v>109</v>
      </c>
      <c r="BD2" s="318" t="s">
        <v>110</v>
      </c>
      <c r="BE2" s="319" t="s">
        <v>111</v>
      </c>
      <c r="BF2" s="319" t="s">
        <v>112</v>
      </c>
      <c r="BG2" s="319" t="s">
        <v>113</v>
      </c>
      <c r="BH2" s="319" t="s">
        <v>114</v>
      </c>
      <c r="BI2" s="319" t="s">
        <v>115</v>
      </c>
      <c r="BJ2" s="318" t="s">
        <v>116</v>
      </c>
      <c r="BK2" s="319" t="s">
        <v>117</v>
      </c>
      <c r="BL2" s="319" t="s">
        <v>118</v>
      </c>
      <c r="BM2" s="319" t="s">
        <v>119</v>
      </c>
      <c r="BN2" s="319" t="s">
        <v>120</v>
      </c>
      <c r="BO2" s="318" t="s">
        <v>121</v>
      </c>
      <c r="BP2" s="318" t="s">
        <v>122</v>
      </c>
      <c r="BQ2" s="318" t="s">
        <v>123</v>
      </c>
      <c r="BR2" s="319" t="s">
        <v>124</v>
      </c>
      <c r="BS2" s="319" t="s">
        <v>125</v>
      </c>
      <c r="BT2" s="318" t="s">
        <v>126</v>
      </c>
      <c r="BU2" s="319" t="s">
        <v>127</v>
      </c>
      <c r="BV2" s="319" t="s">
        <v>128</v>
      </c>
      <c r="BW2" s="318" t="s">
        <v>129</v>
      </c>
      <c r="BX2" s="319" t="s">
        <v>130</v>
      </c>
      <c r="BY2" s="319" t="s">
        <v>131</v>
      </c>
      <c r="BZ2" s="319" t="s">
        <v>132</v>
      </c>
      <c r="CA2" s="318" t="s">
        <v>133</v>
      </c>
      <c r="CB2" s="318" t="s">
        <v>134</v>
      </c>
      <c r="CC2" s="318" t="s">
        <v>135</v>
      </c>
      <c r="CD2" s="319" t="s">
        <v>136</v>
      </c>
      <c r="CE2" s="319" t="s">
        <v>137</v>
      </c>
      <c r="CF2" s="319" t="s">
        <v>138</v>
      </c>
      <c r="CG2" s="358" t="s">
        <v>139</v>
      </c>
      <c r="CH2" s="320" t="s">
        <v>0</v>
      </c>
      <c r="CI2" s="358" t="s">
        <v>140</v>
      </c>
      <c r="CJ2" s="320" t="s">
        <v>141</v>
      </c>
      <c r="CK2" s="335" t="s">
        <v>142</v>
      </c>
    </row>
    <row r="3" spans="1:90" s="364" customFormat="1" ht="26.25" customHeight="1" x14ac:dyDescent="0.25">
      <c r="A3" s="359" t="s">
        <v>22</v>
      </c>
      <c r="B3" s="360" t="s">
        <v>356</v>
      </c>
      <c r="C3" s="361">
        <f>(Tabel_B1!C3+Tabel_B1!C11+Tabel_B1!C32)</f>
        <v>2429700.2911985363</v>
      </c>
      <c r="D3" s="361">
        <f>(Tabel_B1!D3+Tabel_B1!D11+Tabel_B1!D32)</f>
        <v>45061.34404602251</v>
      </c>
      <c r="E3" s="361">
        <f>(Tabel_B1!E3+Tabel_B1!E11+Tabel_B1!E32)</f>
        <v>11385.96255160775</v>
      </c>
      <c r="F3" s="361">
        <f>(Tabel_B1!F3+Tabel_B1!F11+Tabel_B1!F32)</f>
        <v>33675.38149441476</v>
      </c>
      <c r="G3" s="361">
        <f>(Tabel_B1!G3+Tabel_B1!G11+Tabel_B1!G32)</f>
        <v>0</v>
      </c>
      <c r="H3" s="361">
        <f>(Tabel_B1!H3+Tabel_B1!H11+Tabel_B1!H32)</f>
        <v>0</v>
      </c>
      <c r="I3" s="361">
        <f>(Tabel_B1!I3+Tabel_B1!I11+Tabel_B1!I32)</f>
        <v>1560214.7324541772</v>
      </c>
      <c r="J3" s="361">
        <f>(Tabel_B1!J3+Tabel_B1!J11+Tabel_B1!J32)</f>
        <v>2787.4170540630512</v>
      </c>
      <c r="K3" s="361">
        <f>(Tabel_B1!K3+Tabel_B1!K11+Tabel_B1!K32)</f>
        <v>21.305523811193307</v>
      </c>
      <c r="L3" s="361">
        <f>(Tabel_B1!L3+Tabel_B1!L11+Tabel_B1!L32)</f>
        <v>1164.6032833235006</v>
      </c>
      <c r="M3" s="361">
        <f>(Tabel_B1!M3+Tabel_B1!M11+Tabel_B1!M32)</f>
        <v>987.3620090567141</v>
      </c>
      <c r="N3" s="361">
        <f>(Tabel_B1!N3+Tabel_B1!N11+Tabel_B1!N32)</f>
        <v>954.90603275620094</v>
      </c>
      <c r="O3" s="361">
        <f>(Tabel_B1!O3+Tabel_B1!O11+Tabel_B1!O32)</f>
        <v>1493939.9978681244</v>
      </c>
      <c r="P3" s="361">
        <f>(Tabel_B1!P3+Tabel_B1!P11+Tabel_B1!P32)</f>
        <v>12514.0150277139</v>
      </c>
      <c r="Q3" s="361">
        <f>(Tabel_B1!Q3+Tabel_B1!Q11+Tabel_B1!Q32)</f>
        <v>42.305912327618934</v>
      </c>
      <c r="R3" s="361">
        <f>(Tabel_B1!R3+Tabel_B1!R11+Tabel_B1!R32)</f>
        <v>1270.8075014856668</v>
      </c>
      <c r="S3" s="361">
        <f>(Tabel_B1!S3+Tabel_B1!S11+Tabel_B1!S32)</f>
        <v>43.089413065948811</v>
      </c>
      <c r="T3" s="361">
        <f>(Tabel_B1!T3+Tabel_B1!T11+Tabel_B1!T32)</f>
        <v>45432.169215948277</v>
      </c>
      <c r="U3" s="361">
        <f>(Tabel_B1!U3+Tabel_B1!U11+Tabel_B1!U32)</f>
        <v>0</v>
      </c>
      <c r="V3" s="361">
        <f>(Tabel_B1!V3+Tabel_B1!V11+Tabel_B1!V32)</f>
        <v>0</v>
      </c>
      <c r="W3" s="361">
        <f>(Tabel_B1!W3+Tabel_B1!W11+Tabel_B1!W32)</f>
        <v>0</v>
      </c>
      <c r="X3" s="361">
        <f>(Tabel_B1!X3+Tabel_B1!X11+Tabel_B1!X32)</f>
        <v>0</v>
      </c>
      <c r="Y3" s="361">
        <f>(Tabel_B1!Y3+Tabel_B1!Y11+Tabel_B1!Y32)</f>
        <v>0</v>
      </c>
      <c r="Z3" s="361">
        <f>(Tabel_B1!Z3+Tabel_B1!Z11+Tabel_B1!Z32)</f>
        <v>0</v>
      </c>
      <c r="AA3" s="361">
        <f>(Tabel_B1!AA3+Tabel_B1!AA11+Tabel_B1!AA32)</f>
        <v>1056.7536125008257</v>
      </c>
      <c r="AB3" s="361">
        <f>(Tabel_B1!AB3+Tabel_B1!AB11+Tabel_B1!AB32)</f>
        <v>0</v>
      </c>
      <c r="AC3" s="361">
        <f>(Tabel_B1!AC3+Tabel_B1!AC11+Tabel_B1!AC32)</f>
        <v>807806.4039296963</v>
      </c>
      <c r="AD3" s="361">
        <f>(Tabel_B1!AD3+Tabel_B1!AD11+Tabel_B1!AD32)</f>
        <v>16449.990814478871</v>
      </c>
      <c r="AE3" s="361">
        <f>(Tabel_B1!AE3+Tabel_B1!AE11+Tabel_B1!AE32)</f>
        <v>0.37876190416471905</v>
      </c>
      <c r="AF3" s="361">
        <f>(Tabel_B1!AF3+Tabel_B1!AF11+Tabel_B1!AF32)</f>
        <v>16449.612052574706</v>
      </c>
      <c r="AG3" s="361">
        <f>(Tabel_B1!AG3+Tabel_B1!AG11+Tabel_B1!AG32)</f>
        <v>35.060725531986428</v>
      </c>
      <c r="AH3" s="361">
        <f>(Tabel_B1!AH3+Tabel_B1!AH11+Tabel_B1!AH32)</f>
        <v>8.9244149319844599</v>
      </c>
      <c r="AI3" s="361">
        <f>(Tabel_B1!AI3+Tabel_B1!AI11+Tabel_B1!AI32)</f>
        <v>0</v>
      </c>
      <c r="AJ3" s="361">
        <f>(Tabel_B1!AJ3+Tabel_B1!AJ11+Tabel_B1!AJ32)</f>
        <v>8.9244149319844599</v>
      </c>
      <c r="AK3" s="361">
        <f>(Tabel_B1!AK3+Tabel_B1!AK11+Tabel_B1!AK32)</f>
        <v>0</v>
      </c>
      <c r="AL3" s="361">
        <f>(Tabel_B1!AL3+Tabel_B1!AL11+Tabel_B1!AL32)</f>
        <v>0</v>
      </c>
      <c r="AM3" s="361">
        <f>(Tabel_B1!AM3+Tabel_B1!AM11+Tabel_B1!AM32)</f>
        <v>0</v>
      </c>
      <c r="AN3" s="361">
        <f>(Tabel_B1!AN3+Tabel_B1!AN11+Tabel_B1!AN32)</f>
        <v>0</v>
      </c>
      <c r="AO3" s="361">
        <f>(Tabel_B1!AO3+Tabel_B1!AO11+Tabel_B1!AO32)</f>
        <v>0</v>
      </c>
      <c r="AP3" s="361">
        <f>(Tabel_B1!AP3+Tabel_B1!AP11+Tabel_B1!AP32)</f>
        <v>0</v>
      </c>
      <c r="AQ3" s="361">
        <f>(Tabel_B1!AQ3+Tabel_B1!AQ11+Tabel_B1!AQ32)</f>
        <v>0</v>
      </c>
      <c r="AR3" s="361">
        <f>(Tabel_B1!AR3+Tabel_B1!AR11+Tabel_B1!AR32)</f>
        <v>1.2765832743204082</v>
      </c>
      <c r="AS3" s="361">
        <f>(Tabel_B1!AS3+Tabel_B1!AS11+Tabel_B1!AS32)</f>
        <v>0.84691887914582098</v>
      </c>
      <c r="AT3" s="361">
        <f>(Tabel_B1!AT3+Tabel_B1!AT11+Tabel_B1!AT32)</f>
        <v>0</v>
      </c>
      <c r="AU3" s="361">
        <f>(Tabel_B1!AU3+Tabel_B1!AU11+Tabel_B1!AU32)</f>
        <v>0.84691887914582098</v>
      </c>
      <c r="AV3" s="361">
        <f>(Tabel_B1!AV3+Tabel_B1!AV11+Tabel_B1!AV32)</f>
        <v>0</v>
      </c>
      <c r="AW3" s="361">
        <f>(Tabel_B1!AW3+Tabel_B1!AW11+Tabel_B1!AW32)</f>
        <v>0</v>
      </c>
      <c r="AX3" s="361">
        <f>(Tabel_B1!AX3+Tabel_B1!AX11+Tabel_B1!AX32)</f>
        <v>0</v>
      </c>
      <c r="AY3" s="361">
        <f>(Tabel_B1!AY3+Tabel_B1!AY11+Tabel_B1!AY32)</f>
        <v>0</v>
      </c>
      <c r="AZ3" s="361">
        <f>(Tabel_B1!AZ3+Tabel_B1!AZ11+Tabel_B1!AZ32)</f>
        <v>0</v>
      </c>
      <c r="BA3" s="361">
        <f>(Tabel_B1!BA3+Tabel_B1!BA11+Tabel_B1!BA32)</f>
        <v>0</v>
      </c>
      <c r="BB3" s="361">
        <f>(Tabel_B1!BB3+Tabel_B1!BB11+Tabel_B1!BB32)</f>
        <v>0</v>
      </c>
      <c r="BC3" s="361">
        <f>(Tabel_B1!BC3+Tabel_B1!BC11+Tabel_B1!BC32)</f>
        <v>0</v>
      </c>
      <c r="BD3" s="361">
        <f>(Tabel_B1!BD3+Tabel_B1!BD11+Tabel_B1!BD32)</f>
        <v>0</v>
      </c>
      <c r="BE3" s="361">
        <f>(Tabel_B1!BE3+Tabel_B1!BE11+Tabel_B1!BE32)</f>
        <v>0</v>
      </c>
      <c r="BF3" s="361">
        <f>(Tabel_B1!BF3+Tabel_B1!BF11+Tabel_B1!BF32)</f>
        <v>0</v>
      </c>
      <c r="BG3" s="361">
        <f>(Tabel_B1!BG3+Tabel_B1!BG11+Tabel_B1!BG32)</f>
        <v>0</v>
      </c>
      <c r="BH3" s="361">
        <f>(Tabel_B1!BH3+Tabel_B1!BH11+Tabel_B1!BH32)</f>
        <v>0</v>
      </c>
      <c r="BI3" s="361">
        <f>(Tabel_B1!BI3+Tabel_B1!BI11+Tabel_B1!BI32)</f>
        <v>0</v>
      </c>
      <c r="BJ3" s="361">
        <f>(Tabel_B1!BJ3+Tabel_B1!BJ11+Tabel_B1!BJ32)</f>
        <v>0</v>
      </c>
      <c r="BK3" s="361">
        <f>(Tabel_B1!BK3+Tabel_B1!BK11+Tabel_B1!BK32)</f>
        <v>0</v>
      </c>
      <c r="BL3" s="361">
        <f>(Tabel_B1!BL3+Tabel_B1!BL11+Tabel_B1!BL32)</f>
        <v>0</v>
      </c>
      <c r="BM3" s="361">
        <f>(Tabel_B1!BM3+Tabel_B1!BM11+Tabel_B1!BM32)</f>
        <v>0</v>
      </c>
      <c r="BN3" s="361">
        <f>(Tabel_B1!BN3+Tabel_B1!BN11+Tabel_B1!BN32)</f>
        <v>0</v>
      </c>
      <c r="BO3" s="361">
        <f>(Tabel_B1!BO3+Tabel_B1!BO11+Tabel_B1!BO32)</f>
        <v>65.065556381460269</v>
      </c>
      <c r="BP3" s="361">
        <f>(Tabel_B1!BP3+Tabel_B1!BP11+Tabel_B1!BP32)</f>
        <v>2.0515358184235204</v>
      </c>
      <c r="BQ3" s="361">
        <f>(Tabel_B1!BQ3+Tabel_B1!BQ11+Tabel_B1!BQ32)</f>
        <v>41.46536977454376</v>
      </c>
      <c r="BR3" s="361">
        <f>(Tabel_B1!BR3+Tabel_B1!BR11+Tabel_B1!BR32)</f>
        <v>41.46536977454376</v>
      </c>
      <c r="BS3" s="361">
        <f>(Tabel_B1!BS3+Tabel_B1!BS11+Tabel_B1!BS32)</f>
        <v>0</v>
      </c>
      <c r="BT3" s="361">
        <f>(Tabel_B1!BT3+Tabel_B1!BT11+Tabel_B1!BT32)</f>
        <v>3.5464968120602895</v>
      </c>
      <c r="BU3" s="361">
        <f>(Tabel_B1!BU3+Tabel_B1!BU11+Tabel_B1!BU32)</f>
        <v>1.6298867408867534</v>
      </c>
      <c r="BV3" s="361">
        <f>(Tabel_B1!BV3+Tabel_B1!BV11+Tabel_B1!BV32)</f>
        <v>1.9166100711735359</v>
      </c>
      <c r="BW3" s="361">
        <f>(Tabel_B1!BW3+Tabel_B1!BW11+Tabel_B1!BW32)</f>
        <v>7.5575826739859426</v>
      </c>
      <c r="BX3" s="361">
        <f>(Tabel_B1!BX3+Tabel_B1!BX11+Tabel_B1!BX32)</f>
        <v>1.0950121511603581</v>
      </c>
      <c r="BY3" s="361">
        <f>(Tabel_B1!BY3+Tabel_B1!BY11+Tabel_B1!BY32)</f>
        <v>0</v>
      </c>
      <c r="BZ3" s="361">
        <f>(Tabel_B1!BZ3+Tabel_B1!BZ11+Tabel_B1!BZ32)</f>
        <v>6.462570522825585</v>
      </c>
      <c r="CA3" s="361">
        <f>(Tabel_B1!CA3+Tabel_B1!CA11+Tabel_B1!CA32)</f>
        <v>2.0247700832731148</v>
      </c>
      <c r="CB3" s="361">
        <f>(Tabel_B1!CB3+Tabel_B1!CB11+Tabel_B1!CB32)</f>
        <v>0</v>
      </c>
      <c r="CC3" s="361">
        <f>(Tabel_B1!CC3+Tabel_B1!CC11+Tabel_B1!CC32)</f>
        <v>0</v>
      </c>
      <c r="CD3" s="361">
        <f>(Tabel_B1!CD3+Tabel_B1!CD11+Tabel_B1!CD32)</f>
        <v>0</v>
      </c>
      <c r="CE3" s="361">
        <f>(Tabel_B1!CE3+Tabel_B1!CE11+Tabel_B1!CE32)</f>
        <v>0</v>
      </c>
      <c r="CF3" s="361">
        <f>(Tabel_B1!CF3+Tabel_B1!CF11+Tabel_B1!CF32)</f>
        <v>0</v>
      </c>
      <c r="CG3" s="361">
        <f>(Tabel_B1!CG3+Tabel_B1!CG11+Tabel_B1!CG32)</f>
        <v>0</v>
      </c>
      <c r="CH3" s="362"/>
      <c r="CI3" s="363"/>
      <c r="CJ3" s="363"/>
      <c r="CK3" s="361"/>
    </row>
    <row r="4" spans="1:90" s="370" customFormat="1" ht="26.25" customHeight="1" x14ac:dyDescent="0.25">
      <c r="A4" s="365" t="s">
        <v>23</v>
      </c>
      <c r="B4" s="366" t="s">
        <v>355</v>
      </c>
      <c r="C4" s="367">
        <f>Tabel_A!C11+Tabel_A!C36</f>
        <v>2187539.7702397811</v>
      </c>
      <c r="D4" s="367">
        <f>Tabel_A!D11+Tabel_A!D36</f>
        <v>44574.576265562588</v>
      </c>
      <c r="E4" s="367">
        <f>Tabel_A!E11+Tabel_A!E36</f>
        <v>10808.729486836348</v>
      </c>
      <c r="F4" s="367">
        <f>Tabel_A!F11+Tabel_A!F36</f>
        <v>33675.38149441476</v>
      </c>
      <c r="G4" s="367">
        <f>Tabel_A!G11+Tabel_A!G36</f>
        <v>90.465284311483273</v>
      </c>
      <c r="H4" s="367">
        <f>Tabel_A!H11+Tabel_A!H36</f>
        <v>0</v>
      </c>
      <c r="I4" s="367">
        <f>Tabel_A!I11+Tabel_A!I36</f>
        <v>1792449.9245478429</v>
      </c>
      <c r="J4" s="367">
        <f>Tabel_A!J11+Tabel_A!J36</f>
        <v>9469.8931389768823</v>
      </c>
      <c r="K4" s="367">
        <f>Tabel_A!K11+Tabel_A!K36</f>
        <v>119.83307766085429</v>
      </c>
      <c r="L4" s="367">
        <f>Tabel_A!L11+Tabel_A!L36</f>
        <v>729.71566761214171</v>
      </c>
      <c r="M4" s="367">
        <f>Tabel_A!M11+Tabel_A!M36</f>
        <v>3792.1289084487462</v>
      </c>
      <c r="N4" s="367">
        <f>Tabel_A!N11+Tabel_A!N36</f>
        <v>3293.8844851380627</v>
      </c>
      <c r="O4" s="367">
        <f>Tabel_A!O11+Tabel_A!O36</f>
        <v>1473524.19658382</v>
      </c>
      <c r="P4" s="367">
        <f>Tabel_A!P11+Tabel_A!P36</f>
        <v>233564.25575896198</v>
      </c>
      <c r="Q4" s="367">
        <f>Tabel_A!Q11+Tabel_A!Q36</f>
        <v>37.075665014364908</v>
      </c>
      <c r="R4" s="367">
        <f>Tabel_A!R11+Tabel_A!R36</f>
        <v>796.80303461126789</v>
      </c>
      <c r="S4" s="367">
        <f>Tabel_A!S11+Tabel_A!S36</f>
        <v>3937.7893164707211</v>
      </c>
      <c r="T4" s="367">
        <f>Tabel_A!T11+Tabel_A!T36</f>
        <v>61226.947569426266</v>
      </c>
      <c r="U4" s="367">
        <f>Tabel_A!U11+Tabel_A!U36</f>
        <v>2.3155120953035739</v>
      </c>
      <c r="V4" s="367">
        <f>Tabel_A!V11+Tabel_A!V36</f>
        <v>4.7180434603474902E-2</v>
      </c>
      <c r="W4" s="367">
        <f>Tabel_A!W11+Tabel_A!W36</f>
        <v>0.10137711247440948</v>
      </c>
      <c r="X4" s="367">
        <f>Tabel_A!X11+Tabel_A!X36</f>
        <v>1.7292685758111446</v>
      </c>
      <c r="Y4" s="367">
        <f>Tabel_A!Y11+Tabel_A!Y36</f>
        <v>1.6858409360430644</v>
      </c>
      <c r="Z4" s="367">
        <f>Tabel_A!Z11+Tabel_A!Z36</f>
        <v>3.312120635146246</v>
      </c>
      <c r="AA4" s="367">
        <f>Tabel_A!AA11+Tabel_A!AA36</f>
        <v>1946.167665223451</v>
      </c>
      <c r="AB4" s="367">
        <f>Tabel_A!AB11+Tabel_A!AB36</f>
        <v>2.0423766889999153</v>
      </c>
      <c r="AC4" s="367">
        <f>Tabel_A!AC11+Tabel_A!AC36</f>
        <v>336714.67661164119</v>
      </c>
      <c r="AD4" s="367">
        <f>Tabel_A!AD11+Tabel_A!AD36</f>
        <v>8692.9628877724881</v>
      </c>
      <c r="AE4" s="367">
        <f>Tabel_A!AE11+Tabel_A!AE36</f>
        <v>0.20342049574806675</v>
      </c>
      <c r="AF4" s="367">
        <f>Tabel_A!AF11+Tabel_A!AF36</f>
        <v>8692.7594672767409</v>
      </c>
      <c r="AG4" s="367">
        <f>Tabel_A!AG11+Tabel_A!AG36</f>
        <v>3831.5783918381139</v>
      </c>
      <c r="AH4" s="367">
        <f>Tabel_A!AH11+Tabel_A!AH36</f>
        <v>913.6356303994171</v>
      </c>
      <c r="AI4" s="367">
        <f>Tabel_A!AI11+Tabel_A!AI36</f>
        <v>835.68600855676243</v>
      </c>
      <c r="AJ4" s="367">
        <f>Tabel_A!AJ11+Tabel_A!AJ36</f>
        <v>77.949621842654579</v>
      </c>
      <c r="AK4" s="367">
        <f>Tabel_A!AK11+Tabel_A!AK36</f>
        <v>0</v>
      </c>
      <c r="AL4" s="367">
        <f>Tabel_A!AL11+Tabel_A!AL36</f>
        <v>0</v>
      </c>
      <c r="AM4" s="367">
        <f>Tabel_A!AM11+Tabel_A!AM36</f>
        <v>0</v>
      </c>
      <c r="AN4" s="367">
        <f>Tabel_A!AN11+Tabel_A!AN36</f>
        <v>0</v>
      </c>
      <c r="AO4" s="367">
        <f>Tabel_A!AO11+Tabel_A!AO36</f>
        <v>0</v>
      </c>
      <c r="AP4" s="367">
        <f>Tabel_A!AP11+Tabel_A!AP36</f>
        <v>0</v>
      </c>
      <c r="AQ4" s="367">
        <f>Tabel_A!AQ11+Tabel_A!AQ36</f>
        <v>0</v>
      </c>
      <c r="AR4" s="367">
        <f>Tabel_A!AR11+Tabel_A!AR36</f>
        <v>1.1440916377878159</v>
      </c>
      <c r="AS4" s="367">
        <f>Tabel_A!AS11+Tabel_A!AS36</f>
        <v>111.55358139823362</v>
      </c>
      <c r="AT4" s="367">
        <f>Tabel_A!AT11+Tabel_A!AT36</f>
        <v>1.7288176863159619</v>
      </c>
      <c r="AU4" s="367">
        <f>Tabel_A!AU11+Tabel_A!AU36</f>
        <v>0.45485212836853084</v>
      </c>
      <c r="AV4" s="367">
        <f>Tabel_A!AV11+Tabel_A!AV36</f>
        <v>0</v>
      </c>
      <c r="AW4" s="367">
        <f>Tabel_A!AW11+Tabel_A!AW36</f>
        <v>109.36991158354913</v>
      </c>
      <c r="AX4" s="367">
        <f>Tabel_A!AX11+Tabel_A!AX36</f>
        <v>0</v>
      </c>
      <c r="AY4" s="367">
        <f>Tabel_A!AY11+Tabel_A!AY36</f>
        <v>0</v>
      </c>
      <c r="AZ4" s="367">
        <f>Tabel_A!AZ11+Tabel_A!AZ36</f>
        <v>0</v>
      </c>
      <c r="BA4" s="367">
        <f>Tabel_A!BA11+Tabel_A!BA36</f>
        <v>0</v>
      </c>
      <c r="BB4" s="367">
        <f>Tabel_A!BB11+Tabel_A!BB36</f>
        <v>41.106355490912343</v>
      </c>
      <c r="BC4" s="367">
        <f>Tabel_A!BC11+Tabel_A!BC36</f>
        <v>0</v>
      </c>
      <c r="BD4" s="367">
        <f>Tabel_A!BD11+Tabel_A!BD36</f>
        <v>66.063596838805054</v>
      </c>
      <c r="BE4" s="367">
        <f>Tabel_A!BE11+Tabel_A!BE36</f>
        <v>48.826296041189522</v>
      </c>
      <c r="BF4" s="367">
        <f>Tabel_A!BF11+Tabel_A!BF36</f>
        <v>1.7417114480046711</v>
      </c>
      <c r="BG4" s="367">
        <f>Tabel_A!BG11+Tabel_A!BG36</f>
        <v>15.49558934961086</v>
      </c>
      <c r="BH4" s="367">
        <f>Tabel_A!BH11+Tabel_A!BH36</f>
        <v>0</v>
      </c>
      <c r="BI4" s="367">
        <f>Tabel_A!BI11+Tabel_A!BI36</f>
        <v>0</v>
      </c>
      <c r="BJ4" s="367">
        <f>Tabel_A!BJ11+Tabel_A!BJ36</f>
        <v>44.303587334552788</v>
      </c>
      <c r="BK4" s="367">
        <f>Tabel_A!BK11+Tabel_A!BK36</f>
        <v>8.0453724403549618</v>
      </c>
      <c r="BL4" s="367">
        <f>Tabel_A!BL11+Tabel_A!BL36</f>
        <v>0</v>
      </c>
      <c r="BM4" s="367">
        <f>Tabel_A!BM11+Tabel_A!BM36</f>
        <v>0</v>
      </c>
      <c r="BN4" s="367">
        <f>Tabel_A!BN11+Tabel_A!BN36</f>
        <v>36.258214894197828</v>
      </c>
      <c r="BO4" s="367">
        <f>Tabel_A!BO11+Tabel_A!BO36</f>
        <v>52.193166588121784</v>
      </c>
      <c r="BP4" s="367">
        <f>Tabel_A!BP11+Tabel_A!BP36</f>
        <v>1.8386148570919048</v>
      </c>
      <c r="BQ4" s="367">
        <f>Tabel_A!BQ11+Tabel_A!BQ36</f>
        <v>37.161839553389143</v>
      </c>
      <c r="BR4" s="367">
        <f>Tabel_A!BR11+Tabel_A!BR36</f>
        <v>37.161839553389143</v>
      </c>
      <c r="BS4" s="367">
        <f>Tabel_A!BS11+Tabel_A!BS36</f>
        <v>0</v>
      </c>
      <c r="BT4" s="367">
        <f>Tabel_A!BT11+Tabel_A!BT36</f>
        <v>1.9047061801772469</v>
      </c>
      <c r="BU4" s="367">
        <f>Tabel_A!BU11+Tabel_A!BU36</f>
        <v>0.87535827969698887</v>
      </c>
      <c r="BV4" s="367">
        <f>Tabel_A!BV11+Tabel_A!BV36</f>
        <v>1.0293479004802579</v>
      </c>
      <c r="BW4" s="367">
        <f>Tabel_A!BW11+Tabel_A!BW36</f>
        <v>4.0589277783613582</v>
      </c>
      <c r="BX4" s="367">
        <f>Tabel_A!BX11+Tabel_A!BX36</f>
        <v>0.58809482207673847</v>
      </c>
      <c r="BY4" s="367">
        <f>Tabel_A!BY11+Tabel_A!BY36</f>
        <v>0</v>
      </c>
      <c r="BZ4" s="367">
        <f>Tabel_A!BZ11+Tabel_A!BZ36</f>
        <v>3.4708329562846201</v>
      </c>
      <c r="CA4" s="367">
        <f>Tabel_A!CA11+Tabel_A!CA36</f>
        <v>1.087437066891896</v>
      </c>
      <c r="CB4" s="367">
        <f>Tabel_A!CB11+Tabel_A!CB36</f>
        <v>0</v>
      </c>
      <c r="CC4" s="367">
        <f>Tabel_A!CC11+Tabel_A!CC36</f>
        <v>0</v>
      </c>
      <c r="CD4" s="367">
        <f>Tabel_A!CD11+Tabel_A!CD36</f>
        <v>0</v>
      </c>
      <c r="CE4" s="367">
        <f>Tabel_A!CE11+Tabel_A!CE36</f>
        <v>0</v>
      </c>
      <c r="CF4" s="367">
        <f>Tabel_A!CF11+Tabel_A!CF36</f>
        <v>0</v>
      </c>
      <c r="CG4" s="367">
        <f>Tabel_A!CG11+Tabel_A!CG36</f>
        <v>0</v>
      </c>
      <c r="CH4" s="368"/>
      <c r="CI4" s="369"/>
      <c r="CJ4" s="369"/>
      <c r="CK4" s="368"/>
    </row>
    <row r="5" spans="1:90" s="370" customFormat="1" ht="26.25" customHeight="1" x14ac:dyDescent="0.25">
      <c r="A5" s="371" t="s">
        <v>24</v>
      </c>
      <c r="B5" s="366" t="s">
        <v>358</v>
      </c>
      <c r="C5" s="367">
        <f>Tabel_B2!C11+Tabel_B2!C33+Tabel_B2!C34</f>
        <v>1374616.035453775</v>
      </c>
      <c r="D5" s="367">
        <f>Tabel_B2!D11+Tabel_B2!D33+Tabel_B2!D34</f>
        <v>31737.613974106614</v>
      </c>
      <c r="E5" s="367">
        <f>Tabel_B2!E11+Tabel_B2!E33+Tabel_B2!E34</f>
        <v>25356.640738834947</v>
      </c>
      <c r="F5" s="367">
        <f>Tabel_B2!F11+Tabel_B2!F33+Tabel_B2!F34</f>
        <v>3821.3303781762561</v>
      </c>
      <c r="G5" s="367">
        <f>Tabel_B2!G11+Tabel_B2!G33+Tabel_B2!G34</f>
        <v>2559.642857095409</v>
      </c>
      <c r="H5" s="367">
        <f>Tabel_B2!H11+Tabel_B2!H33+Tabel_B2!H34</f>
        <v>9852.5553314179197</v>
      </c>
      <c r="I5" s="367">
        <f>Tabel_B2!I11+Tabel_B2!I33+Tabel_B2!I34</f>
        <v>807019.88505251857</v>
      </c>
      <c r="J5" s="367">
        <f>Tabel_B2!J11+Tabel_B2!J33+Tabel_B2!J34</f>
        <v>55181.132159127432</v>
      </c>
      <c r="K5" s="367">
        <f>Tabel_B2!K11+Tabel_B2!K33+Tabel_B2!K34</f>
        <v>9048.0224705329529</v>
      </c>
      <c r="L5" s="367">
        <f>Tabel_B2!L11+Tabel_B2!L33+Tabel_B2!L34</f>
        <v>2148.521598980285</v>
      </c>
      <c r="M5" s="367">
        <f>Tabel_B2!M11+Tabel_B2!M33+Tabel_B2!M34</f>
        <v>17123.379088735212</v>
      </c>
      <c r="N5" s="367">
        <f>Tabel_B2!N11+Tabel_B2!N33+Tabel_B2!N34</f>
        <v>9925.621269371215</v>
      </c>
      <c r="O5" s="367">
        <f>Tabel_B2!O11+Tabel_B2!O33+Tabel_B2!O34</f>
        <v>84992.739414753436</v>
      </c>
      <c r="P5" s="367">
        <f>Tabel_B2!P11+Tabel_B2!P33+Tabel_B2!P34</f>
        <v>408613.76238158927</v>
      </c>
      <c r="Q5" s="367">
        <f>Tabel_B2!Q11+Tabel_B2!Q33+Tabel_B2!Q34</f>
        <v>7112.863645455569</v>
      </c>
      <c r="R5" s="367">
        <f>Tabel_B2!R11+Tabel_B2!R33+Tabel_B2!R34</f>
        <v>3435.3190659717925</v>
      </c>
      <c r="S5" s="367">
        <f>Tabel_B2!S11+Tabel_B2!S33+Tabel_B2!S34</f>
        <v>67979.376388866222</v>
      </c>
      <c r="T5" s="367">
        <f>Tabel_B2!T11+Tabel_B2!T33+Tabel_B2!T34</f>
        <v>113331.89376667586</v>
      </c>
      <c r="U5" s="367">
        <f>Tabel_B2!U11+Tabel_B2!U33+Tabel_B2!U34</f>
        <v>6464.180961780954</v>
      </c>
      <c r="V5" s="367">
        <f>Tabel_B2!V11+Tabel_B2!V33+Tabel_B2!V34</f>
        <v>1747.6116911515821</v>
      </c>
      <c r="W5" s="367">
        <f>Tabel_B2!W11+Tabel_B2!W33+Tabel_B2!W34</f>
        <v>2756.4081023124245</v>
      </c>
      <c r="X5" s="367">
        <f>Tabel_B2!X11+Tabel_B2!X33+Tabel_B2!X34</f>
        <v>4754.1377195774494</v>
      </c>
      <c r="Y5" s="367">
        <f>Tabel_B2!Y11+Tabel_B2!Y33+Tabel_B2!Y34</f>
        <v>4005.5022249855583</v>
      </c>
      <c r="Z5" s="367">
        <f>Tabel_B2!Z11+Tabel_B2!Z33+Tabel_B2!Z34</f>
        <v>850.59953052142055</v>
      </c>
      <c r="AA5" s="367">
        <f>Tabel_B2!AA11+Tabel_B2!AA33+Tabel_B2!AA34</f>
        <v>4973.9606312433043</v>
      </c>
      <c r="AB5" s="367">
        <f>Tabel_B2!AB11+Tabel_B2!AB33+Tabel_B2!AB34</f>
        <v>2574.8529408867275</v>
      </c>
      <c r="AC5" s="367">
        <f>Tabel_B2!AC11+Tabel_B2!AC33+Tabel_B2!AC34</f>
        <v>26344.601765955329</v>
      </c>
      <c r="AD5" s="367">
        <f>Tabel_B2!AD11+Tabel_B2!AD33+Tabel_B2!AD34</f>
        <v>11499.37390543849</v>
      </c>
      <c r="AE5" s="367">
        <f>Tabel_B2!AE11+Tabel_B2!AE33+Tabel_B2!AE34</f>
        <v>1613.4689563395739</v>
      </c>
      <c r="AF5" s="367">
        <f>Tabel_B2!AF11+Tabel_B2!AF33+Tabel_B2!AF34</f>
        <v>9885.9049490989146</v>
      </c>
      <c r="AG5" s="367">
        <f>Tabel_B2!AG11+Tabel_B2!AG33+Tabel_B2!AG34</f>
        <v>57761.659928391418</v>
      </c>
      <c r="AH5" s="367">
        <f>Tabel_B2!AH11+Tabel_B2!AH33+Tabel_B2!AH34</f>
        <v>65753.829119186907</v>
      </c>
      <c r="AI5" s="367">
        <f>Tabel_B2!AI11+Tabel_B2!AI33+Tabel_B2!AI34</f>
        <v>9160.4086393926809</v>
      </c>
      <c r="AJ5" s="367">
        <f>Tabel_B2!AJ11+Tabel_B2!AJ33+Tabel_B2!AJ34</f>
        <v>31302.56616588683</v>
      </c>
      <c r="AK5" s="367">
        <f>Tabel_B2!AK11+Tabel_B2!AK33+Tabel_B2!AK34</f>
        <v>25290.854313907399</v>
      </c>
      <c r="AL5" s="367">
        <f>Tabel_B2!AL11+Tabel_B2!AL33+Tabel_B2!AL34</f>
        <v>207184.79727412827</v>
      </c>
      <c r="AM5" s="367">
        <f>Tabel_B2!AM11+Tabel_B2!AM33+Tabel_B2!AM34</f>
        <v>78760.320278491461</v>
      </c>
      <c r="AN5" s="367">
        <f>Tabel_B2!AN11+Tabel_B2!AN33+Tabel_B2!AN34</f>
        <v>45129.698148019488</v>
      </c>
      <c r="AO5" s="367">
        <f>Tabel_B2!AO11+Tabel_B2!AO33+Tabel_B2!AO34</f>
        <v>51381.038218338595</v>
      </c>
      <c r="AP5" s="367">
        <f>Tabel_B2!AP11+Tabel_B2!AP33+Tabel_B2!AP34</f>
        <v>28530.348513538938</v>
      </c>
      <c r="AQ5" s="367">
        <f>Tabel_B2!AQ11+Tabel_B2!AQ33+Tabel_B2!AQ34</f>
        <v>3383.3921157397431</v>
      </c>
      <c r="AR5" s="367">
        <f>Tabel_B2!AR11+Tabel_B2!AR33+Tabel_B2!AR34</f>
        <v>15177.032248472087</v>
      </c>
      <c r="AS5" s="367">
        <f>Tabel_B2!AS11+Tabel_B2!AS33+Tabel_B2!AS34</f>
        <v>8554.2578506413956</v>
      </c>
      <c r="AT5" s="367">
        <f>Tabel_B2!AT11+Tabel_B2!AT33+Tabel_B2!AT34</f>
        <v>2780.4587185110577</v>
      </c>
      <c r="AU5" s="367">
        <f>Tabel_B2!AU11+Tabel_B2!AU33+Tabel_B2!AU34</f>
        <v>1392.2991611460614</v>
      </c>
      <c r="AV5" s="367">
        <f>Tabel_B2!AV11+Tabel_B2!AV33+Tabel_B2!AV34</f>
        <v>1590.2306750148691</v>
      </c>
      <c r="AW5" s="367">
        <f>Tabel_B2!AW11+Tabel_B2!AW33+Tabel_B2!AW34</f>
        <v>2791.2692959694077</v>
      </c>
      <c r="AX5" s="367">
        <f>Tabel_B2!AX11+Tabel_B2!AX33+Tabel_B2!AX34</f>
        <v>6694.3788378010222</v>
      </c>
      <c r="AY5" s="367">
        <f>Tabel_B2!AY11+Tabel_B2!AY33+Tabel_B2!AY34</f>
        <v>3094.2815944298341</v>
      </c>
      <c r="AZ5" s="367">
        <f>Tabel_B2!AZ11+Tabel_B2!AZ33+Tabel_B2!AZ34</f>
        <v>1331.7538752139026</v>
      </c>
      <c r="BA5" s="367">
        <f>Tabel_B2!BA11+Tabel_B2!BA33+Tabel_B2!BA34</f>
        <v>2268.3433681572865</v>
      </c>
      <c r="BB5" s="367">
        <f>Tabel_B2!BB11+Tabel_B2!BB33+Tabel_B2!BB34</f>
        <v>2967.5604808426397</v>
      </c>
      <c r="BC5" s="367">
        <f>Tabel_B2!BC11+Tabel_B2!BC33+Tabel_B2!BC34</f>
        <v>0</v>
      </c>
      <c r="BD5" s="367">
        <f>Tabel_B2!BD11+Tabel_B2!BD33+Tabel_B2!BD34</f>
        <v>23490.995149739334</v>
      </c>
      <c r="BE5" s="367">
        <f>Tabel_B2!BE11+Tabel_B2!BE33+Tabel_B2!BE34</f>
        <v>15779.859008537374</v>
      </c>
      <c r="BF5" s="367">
        <f>Tabel_B2!BF11+Tabel_B2!BF33+Tabel_B2!BF34</f>
        <v>3559.9563766943897</v>
      </c>
      <c r="BG5" s="367">
        <f>Tabel_B2!BG11+Tabel_B2!BG33+Tabel_B2!BG34</f>
        <v>2311.8742572339697</v>
      </c>
      <c r="BH5" s="367">
        <f>Tabel_B2!BH11+Tabel_B2!BH33+Tabel_B2!BH34</f>
        <v>907.98097156905044</v>
      </c>
      <c r="BI5" s="367">
        <f>Tabel_B2!BI11+Tabel_B2!BI33+Tabel_B2!BI34</f>
        <v>931.32453570455039</v>
      </c>
      <c r="BJ5" s="367">
        <f>Tabel_B2!BJ11+Tabel_B2!BJ33+Tabel_B2!BJ34</f>
        <v>17564.380918900191</v>
      </c>
      <c r="BK5" s="367">
        <f>Tabel_B2!BK11+Tabel_B2!BK33+Tabel_B2!BK34</f>
        <v>5806.4985487950507</v>
      </c>
      <c r="BL5" s="367">
        <f>Tabel_B2!BL11+Tabel_B2!BL33+Tabel_B2!BL34</f>
        <v>5296.4633182332855</v>
      </c>
      <c r="BM5" s="367">
        <f>Tabel_B2!BM11+Tabel_B2!BM33+Tabel_B2!BM34</f>
        <v>814.4634319279171</v>
      </c>
      <c r="BN5" s="367">
        <f>Tabel_B2!BN11+Tabel_B2!BN33+Tabel_B2!BN34</f>
        <v>5646.9556199439412</v>
      </c>
      <c r="BO5" s="367">
        <f>Tabel_B2!BO11+Tabel_B2!BO33+Tabel_B2!BO34</f>
        <v>31995.533949880562</v>
      </c>
      <c r="BP5" s="367">
        <f>Tabel_B2!BP11+Tabel_B2!BP33+Tabel_B2!BP34</f>
        <v>14869.17469933483</v>
      </c>
      <c r="BQ5" s="367">
        <f>Tabel_B2!BQ11+Tabel_B2!BQ33+Tabel_B2!BQ34</f>
        <v>20386.337176208988</v>
      </c>
      <c r="BR5" s="367">
        <f>Tabel_B2!BR11+Tabel_B2!BR33+Tabel_B2!BR34</f>
        <v>13401.005500050567</v>
      </c>
      <c r="BS5" s="367">
        <f>Tabel_B2!BS11+Tabel_B2!BS33+Tabel_B2!BS34</f>
        <v>6985.3316761584192</v>
      </c>
      <c r="BT5" s="367">
        <f>Tabel_B2!BT11+Tabel_B2!BT33+Tabel_B2!BT34</f>
        <v>6330.3168725990954</v>
      </c>
      <c r="BU5" s="367">
        <f>Tabel_B2!BU11+Tabel_B2!BU33+Tabel_B2!BU34</f>
        <v>3242.6167261302594</v>
      </c>
      <c r="BV5" s="367">
        <f>Tabel_B2!BV11+Tabel_B2!BV33+Tabel_B2!BV34</f>
        <v>3087.7001464688342</v>
      </c>
      <c r="BW5" s="367">
        <f>Tabel_B2!BW11+Tabel_B2!BW33+Tabel_B2!BW34</f>
        <v>8443.8075835973759</v>
      </c>
      <c r="BX5" s="367">
        <f>Tabel_B2!BX11+Tabel_B2!BX33+Tabel_B2!BX34</f>
        <v>1892.4745254527256</v>
      </c>
      <c r="BY5" s="367">
        <f>Tabel_B2!BY11+Tabel_B2!BY33+Tabel_B2!BY34</f>
        <v>1751.727742089505</v>
      </c>
      <c r="BZ5" s="367">
        <f>Tabel_B2!BZ11+Tabel_B2!BZ33+Tabel_B2!BZ34</f>
        <v>4799.6053160551446</v>
      </c>
      <c r="CA5" s="367">
        <f>Tabel_B2!CA11+Tabel_B2!CA33+Tabel_B2!CA34</f>
        <v>987.94333461417705</v>
      </c>
      <c r="CB5" s="367">
        <f>Tabel_B2!CB11+Tabel_B2!CB33+Tabel_B2!CB34</f>
        <v>0</v>
      </c>
      <c r="CC5" s="367">
        <f>Tabel_B2!CC11+Tabel_B2!CC33+Tabel_B2!CC34</f>
        <v>496355.58994978841</v>
      </c>
      <c r="CD5" s="367">
        <f>Tabel_B2!CD11+Tabel_B2!CD33+Tabel_B2!CD34</f>
        <v>254228.29195028989</v>
      </c>
      <c r="CE5" s="367">
        <f>Tabel_B2!CE11+Tabel_B2!CE33+Tabel_B2!CE34</f>
        <v>123204.83462179247</v>
      </c>
      <c r="CF5" s="367">
        <f>Tabel_B2!CF11+Tabel_B2!CF33+Tabel_B2!CF34</f>
        <v>118922.46337770605</v>
      </c>
      <c r="CG5" s="367">
        <f>Tabel_B2!CG11+Tabel_B2!CG33+Tabel_B2!CG34</f>
        <v>-67454.053829810058</v>
      </c>
      <c r="CH5" s="372"/>
      <c r="CI5" s="369"/>
      <c r="CJ5" s="369"/>
      <c r="CK5" s="368"/>
    </row>
    <row r="6" spans="1:90" s="370" customFormat="1" ht="26.25" customHeight="1" x14ac:dyDescent="0.25">
      <c r="A6" s="371" t="s">
        <v>25</v>
      </c>
      <c r="B6" s="373" t="s">
        <v>354</v>
      </c>
      <c r="C6" s="374">
        <f t="shared" ref="C6:D6" si="0">C3-C4+C5</f>
        <v>1616776.5564125301</v>
      </c>
      <c r="D6" s="374">
        <f t="shared" si="0"/>
        <v>32224.381754566537</v>
      </c>
      <c r="E6" s="374">
        <f>E3-E4+E5</f>
        <v>25933.873803606351</v>
      </c>
      <c r="F6" s="374">
        <f t="shared" ref="F6:BQ6" si="1">F3-F4+F5</f>
        <v>3821.3303781762561</v>
      </c>
      <c r="G6" s="374">
        <f t="shared" si="1"/>
        <v>2469.1775727839258</v>
      </c>
      <c r="H6" s="374">
        <f t="shared" si="1"/>
        <v>9852.5553314179197</v>
      </c>
      <c r="I6" s="374">
        <f t="shared" si="1"/>
        <v>574784.69295885286</v>
      </c>
      <c r="J6" s="374">
        <f t="shared" si="1"/>
        <v>48498.656074213599</v>
      </c>
      <c r="K6" s="374">
        <f t="shared" si="1"/>
        <v>8949.4949166832921</v>
      </c>
      <c r="L6" s="374">
        <f t="shared" si="1"/>
        <v>2583.4092146916437</v>
      </c>
      <c r="M6" s="374">
        <f t="shared" si="1"/>
        <v>14318.612189343179</v>
      </c>
      <c r="N6" s="374">
        <f t="shared" si="1"/>
        <v>7586.6428169893534</v>
      </c>
      <c r="O6" s="374">
        <f t="shared" si="1"/>
        <v>105408.54069905779</v>
      </c>
      <c r="P6" s="374">
        <f t="shared" si="1"/>
        <v>187563.52165034119</v>
      </c>
      <c r="Q6" s="374">
        <f t="shared" si="1"/>
        <v>7118.093892768823</v>
      </c>
      <c r="R6" s="374">
        <f t="shared" si="1"/>
        <v>3909.3235328461915</v>
      </c>
      <c r="S6" s="374">
        <f t="shared" si="1"/>
        <v>64084.676485461452</v>
      </c>
      <c r="T6" s="374">
        <f t="shared" si="1"/>
        <v>97537.115413197869</v>
      </c>
      <c r="U6" s="374">
        <f t="shared" si="1"/>
        <v>6461.8654496856507</v>
      </c>
      <c r="V6" s="374">
        <f t="shared" si="1"/>
        <v>1747.5645107169787</v>
      </c>
      <c r="W6" s="374">
        <f t="shared" si="1"/>
        <v>2756.3067251999501</v>
      </c>
      <c r="X6" s="374">
        <f t="shared" si="1"/>
        <v>4752.4084510016382</v>
      </c>
      <c r="Y6" s="374">
        <f t="shared" si="1"/>
        <v>4003.8163840495154</v>
      </c>
      <c r="Z6" s="374">
        <f t="shared" si="1"/>
        <v>847.2874098862743</v>
      </c>
      <c r="AA6" s="374">
        <f t="shared" si="1"/>
        <v>4084.5465785206788</v>
      </c>
      <c r="AB6" s="374">
        <f>AB3-AB4+AB5</f>
        <v>2572.8105641977277</v>
      </c>
      <c r="AC6" s="374">
        <f t="shared" si="1"/>
        <v>497436.32908401045</v>
      </c>
      <c r="AD6" s="374">
        <f t="shared" si="1"/>
        <v>19256.401832144875</v>
      </c>
      <c r="AE6" s="374">
        <f t="shared" si="1"/>
        <v>1613.6442977479905</v>
      </c>
      <c r="AF6" s="374">
        <f t="shared" si="1"/>
        <v>17642.757534396878</v>
      </c>
      <c r="AG6" s="374">
        <f t="shared" si="1"/>
        <v>53965.14226208529</v>
      </c>
      <c r="AH6" s="374">
        <f t="shared" si="1"/>
        <v>64849.117903719474</v>
      </c>
      <c r="AI6" s="374">
        <f t="shared" si="1"/>
        <v>8324.7226308359186</v>
      </c>
      <c r="AJ6" s="374">
        <f t="shared" si="1"/>
        <v>31233.540958976158</v>
      </c>
      <c r="AK6" s="374">
        <f t="shared" si="1"/>
        <v>25290.854313907399</v>
      </c>
      <c r="AL6" s="374">
        <f t="shared" si="1"/>
        <v>207184.79727412827</v>
      </c>
      <c r="AM6" s="374">
        <f t="shared" si="1"/>
        <v>78760.320278491461</v>
      </c>
      <c r="AN6" s="374">
        <f t="shared" si="1"/>
        <v>45129.698148019488</v>
      </c>
      <c r="AO6" s="374">
        <f t="shared" si="1"/>
        <v>51381.038218338595</v>
      </c>
      <c r="AP6" s="374">
        <f t="shared" si="1"/>
        <v>28530.348513538938</v>
      </c>
      <c r="AQ6" s="374">
        <f t="shared" si="1"/>
        <v>3383.3921157397431</v>
      </c>
      <c r="AR6" s="374">
        <f t="shared" si="1"/>
        <v>15177.164740108619</v>
      </c>
      <c r="AS6" s="374">
        <f t="shared" si="1"/>
        <v>8443.5511881223083</v>
      </c>
      <c r="AT6" s="374">
        <f t="shared" si="1"/>
        <v>2778.7299008247419</v>
      </c>
      <c r="AU6" s="374">
        <f t="shared" si="1"/>
        <v>1392.6912278968387</v>
      </c>
      <c r="AV6" s="374">
        <f t="shared" si="1"/>
        <v>1590.2306750148691</v>
      </c>
      <c r="AW6" s="374">
        <f t="shared" si="1"/>
        <v>2681.8993843858584</v>
      </c>
      <c r="AX6" s="374">
        <f t="shared" si="1"/>
        <v>6694.3788378010222</v>
      </c>
      <c r="AY6" s="374">
        <f t="shared" si="1"/>
        <v>3094.2815944298341</v>
      </c>
      <c r="AZ6" s="374">
        <f t="shared" si="1"/>
        <v>1331.7538752139026</v>
      </c>
      <c r="BA6" s="374">
        <f t="shared" si="1"/>
        <v>2268.3433681572865</v>
      </c>
      <c r="BB6" s="374">
        <f t="shared" si="1"/>
        <v>2926.4541253517273</v>
      </c>
      <c r="BC6" s="374">
        <f t="shared" si="1"/>
        <v>0</v>
      </c>
      <c r="BD6" s="374">
        <f t="shared" si="1"/>
        <v>23424.931552900529</v>
      </c>
      <c r="BE6" s="374">
        <f t="shared" si="1"/>
        <v>15731.032712496184</v>
      </c>
      <c r="BF6" s="374">
        <f t="shared" si="1"/>
        <v>3558.2146652463853</v>
      </c>
      <c r="BG6" s="374">
        <f t="shared" si="1"/>
        <v>2296.3786678843589</v>
      </c>
      <c r="BH6" s="374">
        <f t="shared" si="1"/>
        <v>907.98097156905044</v>
      </c>
      <c r="BI6" s="374">
        <f t="shared" si="1"/>
        <v>931.32453570455039</v>
      </c>
      <c r="BJ6" s="374">
        <f t="shared" si="1"/>
        <v>17520.077331565637</v>
      </c>
      <c r="BK6" s="374">
        <f t="shared" si="1"/>
        <v>5798.4531763546956</v>
      </c>
      <c r="BL6" s="374">
        <f t="shared" si="1"/>
        <v>5296.4633182332855</v>
      </c>
      <c r="BM6" s="374">
        <f t="shared" si="1"/>
        <v>814.4634319279171</v>
      </c>
      <c r="BN6" s="374">
        <f t="shared" si="1"/>
        <v>5610.6974050497438</v>
      </c>
      <c r="BO6" s="374">
        <f t="shared" si="1"/>
        <v>32008.4063396739</v>
      </c>
      <c r="BP6" s="374">
        <f t="shared" si="1"/>
        <v>14869.387620296162</v>
      </c>
      <c r="BQ6" s="374">
        <f t="shared" si="1"/>
        <v>20390.640706430142</v>
      </c>
      <c r="BR6" s="374">
        <f t="shared" ref="BR6:CB6" si="2">BR3-BR4+BR5</f>
        <v>13405.309030271721</v>
      </c>
      <c r="BS6" s="374">
        <f t="shared" si="2"/>
        <v>6985.3316761584192</v>
      </c>
      <c r="BT6" s="374">
        <f t="shared" si="2"/>
        <v>6331.9586632309783</v>
      </c>
      <c r="BU6" s="374">
        <f t="shared" si="2"/>
        <v>3243.3712545914491</v>
      </c>
      <c r="BV6" s="374">
        <f t="shared" si="2"/>
        <v>3088.5874086395274</v>
      </c>
      <c r="BW6" s="374">
        <f t="shared" si="2"/>
        <v>8447.3062384929999</v>
      </c>
      <c r="BX6" s="374">
        <f t="shared" si="2"/>
        <v>1892.9814427818092</v>
      </c>
      <c r="BY6" s="374">
        <f t="shared" si="2"/>
        <v>1751.727742089505</v>
      </c>
      <c r="BZ6" s="374">
        <f t="shared" si="2"/>
        <v>4802.5970536216855</v>
      </c>
      <c r="CA6" s="374">
        <f t="shared" si="2"/>
        <v>988.88066763055826</v>
      </c>
      <c r="CB6" s="374">
        <f t="shared" si="2"/>
        <v>0</v>
      </c>
      <c r="CC6" s="374">
        <f>CC3-CC4+CC5</f>
        <v>496355.58994978841</v>
      </c>
      <c r="CD6" s="374">
        <f t="shared" ref="CD6:CG6" si="3">CD3-CD4+CD5</f>
        <v>254228.29195028989</v>
      </c>
      <c r="CE6" s="374">
        <f t="shared" si="3"/>
        <v>123204.83462179247</v>
      </c>
      <c r="CF6" s="374">
        <f t="shared" si="3"/>
        <v>118922.46337770605</v>
      </c>
      <c r="CG6" s="374">
        <f t="shared" si="3"/>
        <v>-67454.053829810058</v>
      </c>
      <c r="CH6" s="375"/>
      <c r="CI6" s="376"/>
      <c r="CJ6" s="376"/>
      <c r="CK6" s="377"/>
    </row>
    <row r="7" spans="1:90" s="354" customFormat="1" ht="18" customHeight="1" x14ac:dyDescent="0.25">
      <c r="A7" s="378"/>
      <c r="B7" s="379"/>
      <c r="C7" s="380"/>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1"/>
      <c r="AY7" s="381"/>
      <c r="AZ7" s="381"/>
      <c r="BA7" s="381"/>
      <c r="BB7" s="381"/>
      <c r="BC7" s="381"/>
      <c r="BD7" s="381"/>
      <c r="BE7" s="381"/>
      <c r="BF7" s="381"/>
      <c r="BG7" s="381"/>
      <c r="BH7" s="381"/>
      <c r="BI7" s="381"/>
      <c r="BJ7" s="381"/>
      <c r="BK7" s="381"/>
      <c r="BL7" s="381"/>
      <c r="BM7" s="381"/>
      <c r="BN7" s="381"/>
      <c r="BO7" s="381"/>
      <c r="BP7" s="381"/>
      <c r="BQ7" s="381"/>
      <c r="BR7" s="381"/>
      <c r="BS7" s="381"/>
      <c r="BT7" s="381"/>
      <c r="BU7" s="381"/>
      <c r="BV7" s="381"/>
      <c r="BW7" s="381"/>
      <c r="BX7" s="381"/>
      <c r="BY7" s="381"/>
      <c r="BZ7" s="381"/>
      <c r="CA7" s="381"/>
      <c r="CB7" s="381"/>
      <c r="CC7" s="381"/>
      <c r="CD7" s="381"/>
      <c r="CE7" s="381"/>
      <c r="CF7" s="381"/>
      <c r="CG7" s="381"/>
      <c r="CH7" s="381"/>
      <c r="CI7" s="381"/>
      <c r="CJ7" s="381"/>
      <c r="CK7" s="381"/>
    </row>
    <row r="8" spans="1:90" s="354" customFormat="1" ht="27.6" customHeight="1" x14ac:dyDescent="0.25">
      <c r="A8" s="382" t="s">
        <v>55</v>
      </c>
      <c r="B8" s="383" t="s">
        <v>197</v>
      </c>
      <c r="C8" s="367">
        <f>Tabel_A!C36</f>
        <v>247972.84170809912</v>
      </c>
      <c r="D8" s="367">
        <f>Tabel_A!D36</f>
        <v>90.465284311483273</v>
      </c>
      <c r="E8" s="367">
        <f>Tabel_A!E36</f>
        <v>0</v>
      </c>
      <c r="F8" s="367">
        <f>Tabel_A!F36</f>
        <v>0</v>
      </c>
      <c r="G8" s="367">
        <f>Tabel_A!G36</f>
        <v>90.465284311483273</v>
      </c>
      <c r="H8" s="367">
        <f>Tabel_A!H36</f>
        <v>0</v>
      </c>
      <c r="I8" s="367">
        <f>Tabel_A!I36</f>
        <v>242913.50317787094</v>
      </c>
      <c r="J8" s="367">
        <f>Tabel_A!J36</f>
        <v>6620.8961315818469</v>
      </c>
      <c r="K8" s="367">
        <f>Tabel_A!K36</f>
        <v>100.73877169475756</v>
      </c>
      <c r="L8" s="367">
        <f>Tabel_A!L36</f>
        <v>0.39928072132601422</v>
      </c>
      <c r="M8" s="367">
        <f>Tabel_A!M36</f>
        <v>2214.5778664605068</v>
      </c>
      <c r="N8" s="367">
        <f>Tabel_A!N36</f>
        <v>1865.4055892632387</v>
      </c>
      <c r="O8" s="367">
        <f>Tabel_A!O36</f>
        <v>8.1187621253764591E-4</v>
      </c>
      <c r="P8" s="367">
        <f>Tabel_A!P36</f>
        <v>220030.13844295254</v>
      </c>
      <c r="Q8" s="367">
        <f>Tabel_A!Q36</f>
        <v>0</v>
      </c>
      <c r="R8" s="367">
        <f>Tabel_A!R36</f>
        <v>0.43500327467767069</v>
      </c>
      <c r="S8" s="367">
        <f>Tabel_A!S36</f>
        <v>3901.843857857838</v>
      </c>
      <c r="T8" s="367">
        <f>Tabel_A!T36</f>
        <v>6884.0544436725886</v>
      </c>
      <c r="U8" s="367">
        <f>Tabel_A!U36</f>
        <v>2.3155120953035739</v>
      </c>
      <c r="V8" s="367">
        <f>Tabel_A!V36</f>
        <v>4.7180434603474902E-2</v>
      </c>
      <c r="W8" s="367">
        <f>Tabel_A!W36</f>
        <v>0.10137711247440948</v>
      </c>
      <c r="X8" s="367">
        <f>Tabel_A!X36</f>
        <v>1.7292685758111446</v>
      </c>
      <c r="Y8" s="367">
        <f>Tabel_A!Y36</f>
        <v>1.6858409360430644</v>
      </c>
      <c r="Z8" s="367">
        <f>Tabel_A!Z36</f>
        <v>3.312120635146246</v>
      </c>
      <c r="AA8" s="367">
        <f>Tabel_A!AA36</f>
        <v>1283.7793020369959</v>
      </c>
      <c r="AB8" s="367">
        <f>Tabel_A!AB36</f>
        <v>2.0423766889999153</v>
      </c>
      <c r="AC8" s="367">
        <f>Tabel_A!AC36</f>
        <v>0.50704774177084577</v>
      </c>
      <c r="AD8" s="367">
        <f>Tabel_A!AD36</f>
        <v>0</v>
      </c>
      <c r="AE8" s="367">
        <f>Tabel_A!AE36</f>
        <v>0</v>
      </c>
      <c r="AF8" s="367">
        <f>Tabel_A!AF36</f>
        <v>0</v>
      </c>
      <c r="AG8" s="367">
        <f>Tabel_A!AG36</f>
        <v>3800.1564832929989</v>
      </c>
      <c r="AH8" s="367">
        <f>Tabel_A!AH36</f>
        <v>905.63744594782486</v>
      </c>
      <c r="AI8" s="367">
        <f>Tabel_A!AI36</f>
        <v>835.68600855676243</v>
      </c>
      <c r="AJ8" s="367">
        <f>Tabel_A!AJ36</f>
        <v>69.951437391062385</v>
      </c>
      <c r="AK8" s="367">
        <f>Tabel_A!AK36</f>
        <v>0</v>
      </c>
      <c r="AL8" s="367">
        <f>Tabel_A!AL36</f>
        <v>0</v>
      </c>
      <c r="AM8" s="367">
        <f>Tabel_A!AM36</f>
        <v>0</v>
      </c>
      <c r="AN8" s="367">
        <f>Tabel_A!AN36</f>
        <v>0</v>
      </c>
      <c r="AO8" s="367">
        <f>Tabel_A!AO36</f>
        <v>0</v>
      </c>
      <c r="AP8" s="367">
        <f>Tabel_A!AP36</f>
        <v>0</v>
      </c>
      <c r="AQ8" s="367">
        <f>Tabel_A!AQ36</f>
        <v>0</v>
      </c>
      <c r="AR8" s="367">
        <f>Tabel_A!AR36</f>
        <v>0</v>
      </c>
      <c r="AS8" s="367">
        <f>Tabel_A!AS36</f>
        <v>111.09872926986509</v>
      </c>
      <c r="AT8" s="367">
        <f>Tabel_A!AT36</f>
        <v>1.7288176863159619</v>
      </c>
      <c r="AU8" s="367">
        <f>Tabel_A!AU36</f>
        <v>0</v>
      </c>
      <c r="AV8" s="367">
        <f>Tabel_A!AV36</f>
        <v>0</v>
      </c>
      <c r="AW8" s="367">
        <f>Tabel_A!AW36</f>
        <v>109.36991158354913</v>
      </c>
      <c r="AX8" s="367">
        <f>Tabel_A!AX36</f>
        <v>0</v>
      </c>
      <c r="AY8" s="367">
        <f>Tabel_A!AY36</f>
        <v>0</v>
      </c>
      <c r="AZ8" s="367">
        <f>Tabel_A!AZ36</f>
        <v>0</v>
      </c>
      <c r="BA8" s="367">
        <f>Tabel_A!BA36</f>
        <v>0</v>
      </c>
      <c r="BB8" s="367">
        <f>Tabel_A!BB36</f>
        <v>41.106355490912343</v>
      </c>
      <c r="BC8" s="367">
        <f>Tabel_A!BC36</f>
        <v>0</v>
      </c>
      <c r="BD8" s="367">
        <f>Tabel_A!BD36</f>
        <v>66.063596838805054</v>
      </c>
      <c r="BE8" s="367">
        <f>Tabel_A!BE36</f>
        <v>48.826296041189522</v>
      </c>
      <c r="BF8" s="367">
        <f>Tabel_A!BF36</f>
        <v>1.7417114480046711</v>
      </c>
      <c r="BG8" s="367">
        <f>Tabel_A!BG36</f>
        <v>15.49558934961086</v>
      </c>
      <c r="BH8" s="367">
        <f>Tabel_A!BH36</f>
        <v>0</v>
      </c>
      <c r="BI8" s="367">
        <f>Tabel_A!BI36</f>
        <v>0</v>
      </c>
      <c r="BJ8" s="367">
        <f>Tabel_A!BJ36</f>
        <v>44.303587334552788</v>
      </c>
      <c r="BK8" s="367">
        <f>Tabel_A!BK36</f>
        <v>8.0453724403549618</v>
      </c>
      <c r="BL8" s="367">
        <f>Tabel_A!BL36</f>
        <v>0</v>
      </c>
      <c r="BM8" s="367">
        <f>Tabel_A!BM36</f>
        <v>0</v>
      </c>
      <c r="BN8" s="367">
        <f>Tabel_A!BN36</f>
        <v>36.258214894197828</v>
      </c>
      <c r="BO8" s="367">
        <f>Tabel_A!BO36</f>
        <v>0</v>
      </c>
      <c r="BP8" s="367">
        <f>Tabel_A!BP36</f>
        <v>0</v>
      </c>
      <c r="BQ8" s="367">
        <f>Tabel_A!BQ36</f>
        <v>0</v>
      </c>
      <c r="BR8" s="367">
        <f>Tabel_A!BR36</f>
        <v>0</v>
      </c>
      <c r="BS8" s="367">
        <f>Tabel_A!BS36</f>
        <v>0</v>
      </c>
      <c r="BT8" s="367">
        <f>Tabel_A!BT36</f>
        <v>0</v>
      </c>
      <c r="BU8" s="367">
        <f>Tabel_A!BU36</f>
        <v>0</v>
      </c>
      <c r="BV8" s="367">
        <f>Tabel_A!BV36</f>
        <v>0</v>
      </c>
      <c r="BW8" s="367">
        <f>Tabel_A!BW36</f>
        <v>0</v>
      </c>
      <c r="BX8" s="367">
        <f>Tabel_A!BX36</f>
        <v>0</v>
      </c>
      <c r="BY8" s="367">
        <f>Tabel_A!BY36</f>
        <v>0</v>
      </c>
      <c r="BZ8" s="367">
        <f>Tabel_A!BZ36</f>
        <v>0</v>
      </c>
      <c r="CA8" s="367">
        <f>Tabel_A!CA36</f>
        <v>0</v>
      </c>
      <c r="CB8" s="367">
        <f>Tabel_A!CB36</f>
        <v>0</v>
      </c>
      <c r="CC8" s="367">
        <f>Tabel_A!CC36</f>
        <v>0</v>
      </c>
      <c r="CD8" s="367">
        <f>Tabel_A!CD36</f>
        <v>0</v>
      </c>
      <c r="CE8" s="367">
        <f>Tabel_A!CE36</f>
        <v>0</v>
      </c>
      <c r="CF8" s="367">
        <f>Tabel_A!CF36</f>
        <v>0</v>
      </c>
      <c r="CG8" s="367">
        <f>Tabel_A!CG36</f>
        <v>0</v>
      </c>
      <c r="CH8" s="381"/>
      <c r="CI8" s="381"/>
      <c r="CJ8" s="381"/>
      <c r="CK8" s="381">
        <v>291188.12539022649</v>
      </c>
      <c r="CL8" s="354" t="s">
        <v>352</v>
      </c>
    </row>
    <row r="9" spans="1:90" s="354" customFormat="1" ht="27.6" customHeight="1" x14ac:dyDescent="0.25">
      <c r="A9" s="382"/>
      <c r="B9" s="383" t="s">
        <v>357</v>
      </c>
      <c r="C9" s="384">
        <f>C6+C8</f>
        <v>1864749.3981206291</v>
      </c>
      <c r="D9" s="384">
        <f t="shared" ref="D9:BO9" si="4">D6+D8</f>
        <v>32314.847038878019</v>
      </c>
      <c r="E9" s="384">
        <f t="shared" si="4"/>
        <v>25933.873803606351</v>
      </c>
      <c r="F9" s="384">
        <f t="shared" si="4"/>
        <v>3821.3303781762561</v>
      </c>
      <c r="G9" s="384">
        <f t="shared" si="4"/>
        <v>2559.642857095409</v>
      </c>
      <c r="H9" s="384">
        <f t="shared" si="4"/>
        <v>9852.5553314179197</v>
      </c>
      <c r="I9" s="384">
        <f t="shared" si="4"/>
        <v>817698.19613672374</v>
      </c>
      <c r="J9" s="384">
        <f t="shared" si="4"/>
        <v>55119.552205795444</v>
      </c>
      <c r="K9" s="384">
        <f t="shared" si="4"/>
        <v>9050.2336883780499</v>
      </c>
      <c r="L9" s="384">
        <f t="shared" si="4"/>
        <v>2583.8084954129695</v>
      </c>
      <c r="M9" s="384">
        <f t="shared" si="4"/>
        <v>16533.190055803687</v>
      </c>
      <c r="N9" s="384">
        <f t="shared" si="4"/>
        <v>9452.048406252592</v>
      </c>
      <c r="O9" s="384">
        <f t="shared" si="4"/>
        <v>105408.54151093401</v>
      </c>
      <c r="P9" s="384">
        <f t="shared" si="4"/>
        <v>407593.66009329376</v>
      </c>
      <c r="Q9" s="384">
        <f t="shared" si="4"/>
        <v>7118.093892768823</v>
      </c>
      <c r="R9" s="384">
        <f t="shared" si="4"/>
        <v>3909.7585361208689</v>
      </c>
      <c r="S9" s="384">
        <f t="shared" si="4"/>
        <v>67986.520343319295</v>
      </c>
      <c r="T9" s="384">
        <f t="shared" si="4"/>
        <v>104421.16985687046</v>
      </c>
      <c r="U9" s="384">
        <f t="shared" si="4"/>
        <v>6464.180961780954</v>
      </c>
      <c r="V9" s="384">
        <f t="shared" si="4"/>
        <v>1747.6116911515821</v>
      </c>
      <c r="W9" s="384">
        <f t="shared" si="4"/>
        <v>2756.4081023124245</v>
      </c>
      <c r="X9" s="384">
        <f t="shared" si="4"/>
        <v>4754.1377195774494</v>
      </c>
      <c r="Y9" s="384">
        <f t="shared" si="4"/>
        <v>4005.5022249855583</v>
      </c>
      <c r="Z9" s="384">
        <f t="shared" si="4"/>
        <v>850.59953052142055</v>
      </c>
      <c r="AA9" s="384">
        <f t="shared" si="4"/>
        <v>5368.3258805576752</v>
      </c>
      <c r="AB9" s="384">
        <f t="shared" si="4"/>
        <v>2574.8529408867275</v>
      </c>
      <c r="AC9" s="384">
        <f t="shared" si="4"/>
        <v>497436.83613175224</v>
      </c>
      <c r="AD9" s="384">
        <f t="shared" si="4"/>
        <v>19256.401832144875</v>
      </c>
      <c r="AE9" s="384">
        <f t="shared" si="4"/>
        <v>1613.6442977479905</v>
      </c>
      <c r="AF9" s="384">
        <f t="shared" si="4"/>
        <v>17642.757534396878</v>
      </c>
      <c r="AG9" s="384">
        <f t="shared" si="4"/>
        <v>57765.298745378292</v>
      </c>
      <c r="AH9" s="384">
        <f t="shared" si="4"/>
        <v>65754.755349667306</v>
      </c>
      <c r="AI9" s="384">
        <f t="shared" si="4"/>
        <v>9160.4086393926809</v>
      </c>
      <c r="AJ9" s="384">
        <f t="shared" si="4"/>
        <v>31303.492396367219</v>
      </c>
      <c r="AK9" s="384">
        <f t="shared" si="4"/>
        <v>25290.854313907399</v>
      </c>
      <c r="AL9" s="384">
        <f t="shared" si="4"/>
        <v>207184.79727412827</v>
      </c>
      <c r="AM9" s="384">
        <f t="shared" si="4"/>
        <v>78760.320278491461</v>
      </c>
      <c r="AN9" s="384">
        <f t="shared" si="4"/>
        <v>45129.698148019488</v>
      </c>
      <c r="AO9" s="384">
        <f t="shared" si="4"/>
        <v>51381.038218338595</v>
      </c>
      <c r="AP9" s="384">
        <f t="shared" si="4"/>
        <v>28530.348513538938</v>
      </c>
      <c r="AQ9" s="384">
        <f t="shared" si="4"/>
        <v>3383.3921157397431</v>
      </c>
      <c r="AR9" s="384">
        <f t="shared" si="4"/>
        <v>15177.164740108619</v>
      </c>
      <c r="AS9" s="384">
        <f t="shared" si="4"/>
        <v>8554.6499173921729</v>
      </c>
      <c r="AT9" s="384">
        <f t="shared" si="4"/>
        <v>2780.4587185110577</v>
      </c>
      <c r="AU9" s="384">
        <f t="shared" si="4"/>
        <v>1392.6912278968387</v>
      </c>
      <c r="AV9" s="384">
        <f t="shared" si="4"/>
        <v>1590.2306750148691</v>
      </c>
      <c r="AW9" s="384">
        <f t="shared" si="4"/>
        <v>2791.2692959694077</v>
      </c>
      <c r="AX9" s="384">
        <f t="shared" si="4"/>
        <v>6694.3788378010222</v>
      </c>
      <c r="AY9" s="384">
        <f t="shared" si="4"/>
        <v>3094.2815944298341</v>
      </c>
      <c r="AZ9" s="384">
        <f t="shared" si="4"/>
        <v>1331.7538752139026</v>
      </c>
      <c r="BA9" s="384">
        <f t="shared" si="4"/>
        <v>2268.3433681572865</v>
      </c>
      <c r="BB9" s="384">
        <f t="shared" si="4"/>
        <v>2967.5604808426397</v>
      </c>
      <c r="BC9" s="384">
        <f t="shared" si="4"/>
        <v>0</v>
      </c>
      <c r="BD9" s="384">
        <f t="shared" si="4"/>
        <v>23490.995149739334</v>
      </c>
      <c r="BE9" s="384">
        <f t="shared" si="4"/>
        <v>15779.859008537374</v>
      </c>
      <c r="BF9" s="384">
        <f t="shared" si="4"/>
        <v>3559.9563766943897</v>
      </c>
      <c r="BG9" s="384">
        <f t="shared" si="4"/>
        <v>2311.8742572339697</v>
      </c>
      <c r="BH9" s="384">
        <f t="shared" si="4"/>
        <v>907.98097156905044</v>
      </c>
      <c r="BI9" s="384">
        <f t="shared" si="4"/>
        <v>931.32453570455039</v>
      </c>
      <c r="BJ9" s="384">
        <f t="shared" si="4"/>
        <v>17564.380918900191</v>
      </c>
      <c r="BK9" s="384">
        <f t="shared" si="4"/>
        <v>5806.4985487950507</v>
      </c>
      <c r="BL9" s="384">
        <f t="shared" si="4"/>
        <v>5296.4633182332855</v>
      </c>
      <c r="BM9" s="384">
        <f t="shared" si="4"/>
        <v>814.4634319279171</v>
      </c>
      <c r="BN9" s="384">
        <f t="shared" si="4"/>
        <v>5646.9556199439412</v>
      </c>
      <c r="BO9" s="384">
        <f t="shared" si="4"/>
        <v>32008.4063396739</v>
      </c>
      <c r="BP9" s="384">
        <f t="shared" ref="BP9:CG9" si="5">BP6+BP8</f>
        <v>14869.387620296162</v>
      </c>
      <c r="BQ9" s="384">
        <f t="shared" si="5"/>
        <v>20390.640706430142</v>
      </c>
      <c r="BR9" s="384">
        <f t="shared" si="5"/>
        <v>13405.309030271721</v>
      </c>
      <c r="BS9" s="384">
        <f t="shared" si="5"/>
        <v>6985.3316761584192</v>
      </c>
      <c r="BT9" s="384">
        <f t="shared" si="5"/>
        <v>6331.9586632309783</v>
      </c>
      <c r="BU9" s="384">
        <f t="shared" si="5"/>
        <v>3243.3712545914491</v>
      </c>
      <c r="BV9" s="384">
        <f t="shared" si="5"/>
        <v>3088.5874086395274</v>
      </c>
      <c r="BW9" s="384">
        <f t="shared" si="5"/>
        <v>8447.3062384929999</v>
      </c>
      <c r="BX9" s="384">
        <f t="shared" si="5"/>
        <v>1892.9814427818092</v>
      </c>
      <c r="BY9" s="384">
        <f t="shared" si="5"/>
        <v>1751.727742089505</v>
      </c>
      <c r="BZ9" s="384">
        <f t="shared" si="5"/>
        <v>4802.5970536216855</v>
      </c>
      <c r="CA9" s="384">
        <f t="shared" si="5"/>
        <v>988.88066763055826</v>
      </c>
      <c r="CB9" s="384">
        <f t="shared" si="5"/>
        <v>0</v>
      </c>
      <c r="CC9" s="384">
        <f t="shared" si="5"/>
        <v>496355.58994978841</v>
      </c>
      <c r="CD9" s="384">
        <f t="shared" si="5"/>
        <v>254228.29195028989</v>
      </c>
      <c r="CE9" s="384">
        <f t="shared" si="5"/>
        <v>123204.83462179247</v>
      </c>
      <c r="CF9" s="384">
        <f t="shared" si="5"/>
        <v>118922.46337770605</v>
      </c>
      <c r="CG9" s="384">
        <f t="shared" si="5"/>
        <v>-67454.053829810058</v>
      </c>
      <c r="CH9" s="381"/>
      <c r="CI9" s="381"/>
      <c r="CJ9" s="381"/>
      <c r="CK9" s="381"/>
    </row>
    <row r="10" spans="1:90" s="60" customFormat="1" ht="27.6" customHeight="1" x14ac:dyDescent="0.25">
      <c r="A10" s="382"/>
      <c r="B10" s="383" t="s">
        <v>353</v>
      </c>
      <c r="C10" s="384">
        <f>C9-Tabel_D!C8</f>
        <v>-1573.5840509587433</v>
      </c>
      <c r="D10" s="384">
        <f>D9-Tabel_D!D8</f>
        <v>-638.43355607240665</v>
      </c>
      <c r="E10" s="384">
        <f>E9-Tabel_D!E8</f>
        <v>-654.6554766983827</v>
      </c>
      <c r="F10" s="384">
        <f>F9-Tabel_D!F8</f>
        <v>14.32913448164345</v>
      </c>
      <c r="G10" s="384">
        <f>G9-Tabel_D!G8</f>
        <v>1.8927861443316942</v>
      </c>
      <c r="H10" s="384">
        <f>H9-Tabel_D!H8</f>
        <v>24.537220101987259</v>
      </c>
      <c r="I10" s="384">
        <f>I9-Tabel_D!I8</f>
        <v>-435.49396163341589</v>
      </c>
      <c r="J10" s="384">
        <f>J9-Tabel_D!J8</f>
        <v>97.789191694741021</v>
      </c>
      <c r="K10" s="384">
        <f>K9-Tabel_D!K8</f>
        <v>10.804363668134101</v>
      </c>
      <c r="L10" s="384">
        <f>L9-Tabel_D!L8</f>
        <v>45.26567699743191</v>
      </c>
      <c r="M10" s="384">
        <f>M9-Tabel_D!M8</f>
        <v>-228.76157734233493</v>
      </c>
      <c r="N10" s="384">
        <f>N9-Tabel_D!N8</f>
        <v>-402.60088021127194</v>
      </c>
      <c r="O10" s="384">
        <f>O9-Tabel_D!O8</f>
        <v>-7.9847122968640178</v>
      </c>
      <c r="P10" s="384">
        <f>P9-Tabel_D!P8</f>
        <v>-98.582517032336909</v>
      </c>
      <c r="Q10" s="384">
        <f>Q9-Tabel_D!Q8</f>
        <v>-4.4519815197727439</v>
      </c>
      <c r="R10" s="384">
        <f>R9-Tabel_D!R8</f>
        <v>-52.08798849844743</v>
      </c>
      <c r="S10" s="384">
        <f>S9-Tabel_D!S8</f>
        <v>149.16085530338751</v>
      </c>
      <c r="T10" s="384">
        <f>T9-Tabel_D!T8</f>
        <v>70.328234361630166</v>
      </c>
      <c r="U10" s="384">
        <f>U9-Tabel_D!U8</f>
        <v>-97.247111019012664</v>
      </c>
      <c r="V10" s="384">
        <f>V9-Tabel_D!V8</f>
        <v>82.775062845292496</v>
      </c>
      <c r="W10" s="384">
        <f>W9-Tabel_D!W8</f>
        <v>66.479009365299135</v>
      </c>
      <c r="X10" s="384">
        <f>X9-Tabel_D!X8</f>
        <v>-12.666948871290515</v>
      </c>
      <c r="Y10" s="384">
        <f>Y9-Tabel_D!Y8</f>
        <v>-38.056968011064328</v>
      </c>
      <c r="Z10" s="384">
        <f>Z9-Tabel_D!Z8</f>
        <v>12.973610896962327</v>
      </c>
      <c r="AA10" s="384">
        <f>AA9-Tabel_D!AA8</f>
        <v>2.9902373662334867</v>
      </c>
      <c r="AB10" s="384">
        <f>AB9-Tabel_D!AB8</f>
        <v>-31.619519329981813</v>
      </c>
      <c r="AC10" s="384">
        <f>AC9-Tabel_D!AC8</f>
        <v>3844.1023768272717</v>
      </c>
      <c r="AD10" s="384">
        <f>AD9-Tabel_D!AD8</f>
        <v>38.471883833684842</v>
      </c>
      <c r="AE10" s="384">
        <f>AE9-Tabel_D!AE8</f>
        <v>2.8637752235904372</v>
      </c>
      <c r="AF10" s="384">
        <f>AF9-Tabel_D!AF8</f>
        <v>35.608108610089403</v>
      </c>
      <c r="AG10" s="384">
        <f>AG9-Tabel_D!AG8</f>
        <v>-65.227251571195666</v>
      </c>
      <c r="AH10" s="384">
        <f>AH9-Tabel_D!AH8</f>
        <v>52.653046344756149</v>
      </c>
      <c r="AI10" s="384">
        <f>AI9-Tabel_D!AI8</f>
        <v>173.86765578194172</v>
      </c>
      <c r="AJ10" s="384">
        <f>AJ9-Tabel_D!AJ8</f>
        <v>-230.47840651192018</v>
      </c>
      <c r="AK10" s="384">
        <f>AK9-Tabel_D!AK8</f>
        <v>109.26379707473097</v>
      </c>
      <c r="AL10" s="384">
        <f>AL9-Tabel_D!AL8</f>
        <v>-1699.5924537846295</v>
      </c>
      <c r="AM10" s="384">
        <f>AM9-Tabel_D!AM8</f>
        <v>2528.818057564873</v>
      </c>
      <c r="AN10" s="384">
        <f>AN9-Tabel_D!AN8</f>
        <v>-15.17858352336043</v>
      </c>
      <c r="AO10" s="384">
        <f>AO9-Tabel_D!AO8</f>
        <v>2.971066105972568</v>
      </c>
      <c r="AP10" s="384">
        <f>AP9-Tabel_D!AP8</f>
        <v>-4326.836380784549</v>
      </c>
      <c r="AQ10" s="384">
        <f>AQ9-Tabel_D!AQ8</f>
        <v>110.63338685239978</v>
      </c>
      <c r="AR10" s="384">
        <f>AR9-Tabel_D!AR8</f>
        <v>-47.828831154434738</v>
      </c>
      <c r="AS10" s="384">
        <f>AS9-Tabel_D!AS8</f>
        <v>78.807300270293126</v>
      </c>
      <c r="AT10" s="384">
        <f>AT9-Tabel_D!AT8</f>
        <v>39.612472815388628</v>
      </c>
      <c r="AU10" s="384">
        <f>AU9-Tabel_D!AU8</f>
        <v>38.755064310570106</v>
      </c>
      <c r="AV10" s="384">
        <f>AV9-Tabel_D!AV8</f>
        <v>-54.072930082891389</v>
      </c>
      <c r="AW10" s="384">
        <f>AW9-Tabel_D!AW8</f>
        <v>54.512693227226464</v>
      </c>
      <c r="AX10" s="384">
        <f>AX9-Tabel_D!AX8</f>
        <v>-279.30993481153109</v>
      </c>
      <c r="AY10" s="384">
        <f>AY9-Tabel_D!AY8</f>
        <v>-187.41645739720025</v>
      </c>
      <c r="AZ10" s="384">
        <f>AZ9-Tabel_D!AZ8</f>
        <v>166.9329978411472</v>
      </c>
      <c r="BA10" s="384">
        <f>BA9-Tabel_D!BA8</f>
        <v>-258.82647525547691</v>
      </c>
      <c r="BB10" s="384">
        <f>BB9-Tabel_D!BB8</f>
        <v>56.759586256917828</v>
      </c>
      <c r="BC10" s="384">
        <f>BC9-Tabel_D!BC8</f>
        <v>0</v>
      </c>
      <c r="BD10" s="384">
        <f>BD9-Tabel_D!BD8</f>
        <v>-2.822348416189925</v>
      </c>
      <c r="BE10" s="384">
        <f>BE9-Tabel_D!BE8</f>
        <v>-178.61036345104003</v>
      </c>
      <c r="BF10" s="384">
        <f>BF9-Tabel_D!BF8</f>
        <v>187.577187262179</v>
      </c>
      <c r="BG10" s="384">
        <f>BG9-Tabel_D!BG8</f>
        <v>28.418451335272493</v>
      </c>
      <c r="BH10" s="384">
        <f>BH9-Tabel_D!BH8</f>
        <v>-56.426812206624049</v>
      </c>
      <c r="BI10" s="384">
        <f>BI9-Tabel_D!BI8</f>
        <v>16.219188644021642</v>
      </c>
      <c r="BJ10" s="384">
        <f>BJ9-Tabel_D!BJ8</f>
        <v>-2484.4195343294996</v>
      </c>
      <c r="BK10" s="384">
        <f>BK9-Tabel_D!BK8</f>
        <v>-2486.5844907553001</v>
      </c>
      <c r="BL10" s="384">
        <f>BL9-Tabel_D!BL8</f>
        <v>-7.2716822114880415</v>
      </c>
      <c r="BM10" s="384">
        <f>BM9-Tabel_D!BM8</f>
        <v>-12.109379214726118</v>
      </c>
      <c r="BN10" s="384">
        <f>BN9-Tabel_D!BN8</f>
        <v>21.54601785201703</v>
      </c>
      <c r="BO10" s="384">
        <f>BO9-Tabel_D!BO8</f>
        <v>61.885086007579957</v>
      </c>
      <c r="BP10" s="384">
        <f>BP9-Tabel_D!BP8</f>
        <v>-31.15061046311348</v>
      </c>
      <c r="BQ10" s="384">
        <f>BQ9-Tabel_D!BQ8</f>
        <v>-75.9442273164168</v>
      </c>
      <c r="BR10" s="384">
        <f>BR9-Tabel_D!BR8</f>
        <v>-129.95811054197293</v>
      </c>
      <c r="BS10" s="384">
        <f>BS9-Tabel_D!BS8</f>
        <v>54.013883225555219</v>
      </c>
      <c r="BT10" s="384">
        <f>BT9-Tabel_D!BT8</f>
        <v>604.06320334791235</v>
      </c>
      <c r="BU10" s="384">
        <f>BU9-Tabel_D!BU8</f>
        <v>440.98803401549003</v>
      </c>
      <c r="BV10" s="384">
        <f>BV9-Tabel_D!BV8</f>
        <v>163.0751693324205</v>
      </c>
      <c r="BW10" s="384">
        <f>BW9-Tabel_D!BW8</f>
        <v>-572.39962582435146</v>
      </c>
      <c r="BX10" s="384">
        <f>BX9-Tabel_D!BX8</f>
        <v>-392.38025985627473</v>
      </c>
      <c r="BY10" s="384">
        <f>BY9-Tabel_D!BY8</f>
        <v>9.6676459298116697</v>
      </c>
      <c r="BZ10" s="384">
        <f>BZ9-Tabel_D!BZ8</f>
        <v>-189.68701189788953</v>
      </c>
      <c r="CA10" s="384">
        <f>CA9-Tabel_D!CA8</f>
        <v>-2.241418571694453</v>
      </c>
      <c r="CB10" s="384">
        <f>CB9-Tabel_D!CB8</f>
        <v>0</v>
      </c>
      <c r="CC10" s="384">
        <f>CC9-Tabel_D!CC8</f>
        <v>3354.504565816489</v>
      </c>
      <c r="CD10" s="384">
        <f>CD9-Tabel_D!CD8</f>
        <v>0</v>
      </c>
      <c r="CE10" s="384">
        <f>CE9-Tabel_D!CE8</f>
        <v>3374.2085214164836</v>
      </c>
      <c r="CF10" s="384">
        <f>CF9-Tabel_D!CF8</f>
        <v>-19.703955600009067</v>
      </c>
      <c r="CG10" s="384">
        <f>CG9-Tabel_D!CG8</f>
        <v>-67454.053829810058</v>
      </c>
      <c r="CH10" s="381"/>
      <c r="CI10" s="381"/>
      <c r="CJ10" s="381"/>
      <c r="CK10" s="381"/>
    </row>
    <row r="11" spans="1:90" s="60" customFormat="1" ht="18" customHeight="1" x14ac:dyDescent="0.25">
      <c r="A11" s="378"/>
      <c r="B11" s="379"/>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1"/>
      <c r="AZ11" s="381"/>
      <c r="BA11" s="381"/>
      <c r="BB11" s="381"/>
      <c r="BC11" s="381"/>
      <c r="BD11" s="381"/>
      <c r="BE11" s="381"/>
      <c r="BF11" s="381"/>
      <c r="BG11" s="381"/>
      <c r="BH11" s="381"/>
      <c r="BI11" s="381"/>
      <c r="BJ11" s="381"/>
      <c r="BK11" s="381"/>
      <c r="BL11" s="381"/>
      <c r="BM11" s="381"/>
      <c r="BN11" s="381"/>
      <c r="BO11" s="381"/>
      <c r="BP11" s="381"/>
      <c r="BQ11" s="381"/>
      <c r="BR11" s="381"/>
      <c r="BS11" s="381"/>
      <c r="BT11" s="381"/>
      <c r="BU11" s="381"/>
      <c r="BV11" s="381"/>
      <c r="BW11" s="381"/>
      <c r="BX11" s="381"/>
      <c r="BY11" s="381"/>
      <c r="BZ11" s="381"/>
      <c r="CA11" s="381"/>
      <c r="CB11" s="381"/>
      <c r="CC11" s="381"/>
      <c r="CD11" s="381"/>
      <c r="CE11" s="381"/>
      <c r="CF11" s="381"/>
      <c r="CG11" s="381"/>
      <c r="CH11" s="381"/>
      <c r="CI11" s="381"/>
      <c r="CJ11" s="381"/>
      <c r="CK11" s="381"/>
    </row>
    <row r="12" spans="1:90" s="60" customFormat="1" ht="18" customHeight="1" x14ac:dyDescent="0.25">
      <c r="A12" s="378"/>
      <c r="B12" s="379"/>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381"/>
      <c r="AS12" s="381"/>
      <c r="AT12" s="381"/>
      <c r="AU12" s="381"/>
      <c r="AV12" s="381"/>
      <c r="AW12" s="381"/>
      <c r="AX12" s="381"/>
      <c r="AY12" s="381"/>
      <c r="AZ12" s="381"/>
      <c r="BA12" s="381"/>
      <c r="BB12" s="381"/>
      <c r="BC12" s="381"/>
      <c r="BD12" s="381"/>
      <c r="BE12" s="381"/>
      <c r="BF12" s="381"/>
      <c r="BG12" s="381"/>
      <c r="BH12" s="381"/>
      <c r="BI12" s="381"/>
      <c r="BJ12" s="381"/>
      <c r="BK12" s="381"/>
      <c r="BL12" s="381"/>
      <c r="BM12" s="381"/>
      <c r="BN12" s="381"/>
      <c r="BO12" s="381"/>
      <c r="BP12" s="381"/>
      <c r="BQ12" s="381"/>
      <c r="BR12" s="381"/>
      <c r="BS12" s="381"/>
      <c r="BT12" s="381"/>
      <c r="BU12" s="381"/>
      <c r="BV12" s="381"/>
      <c r="BW12" s="381"/>
      <c r="BX12" s="381"/>
      <c r="BY12" s="381"/>
      <c r="BZ12" s="381"/>
      <c r="CA12" s="381"/>
      <c r="CB12" s="381"/>
      <c r="CC12" s="381"/>
      <c r="CD12" s="381"/>
      <c r="CE12" s="381"/>
      <c r="CF12" s="381"/>
      <c r="CG12" s="381"/>
      <c r="CH12" s="381"/>
      <c r="CI12" s="381"/>
      <c r="CJ12" s="381"/>
      <c r="CK12" s="381"/>
    </row>
    <row r="13" spans="1:90" s="60" customFormat="1" ht="18" customHeight="1" x14ac:dyDescent="0.25">
      <c r="A13" s="378"/>
      <c r="B13" s="379"/>
      <c r="C13" s="381"/>
      <c r="D13" s="381"/>
      <c r="E13" s="381"/>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1"/>
      <c r="AP13" s="381"/>
      <c r="AQ13" s="381"/>
      <c r="AR13" s="381"/>
      <c r="AS13" s="381"/>
      <c r="AT13" s="381"/>
      <c r="AU13" s="381"/>
      <c r="AV13" s="381"/>
      <c r="AW13" s="381"/>
      <c r="AX13" s="381"/>
      <c r="AY13" s="381"/>
      <c r="AZ13" s="381"/>
      <c r="BA13" s="381"/>
      <c r="BB13" s="381"/>
      <c r="BC13" s="381"/>
      <c r="BD13" s="381"/>
      <c r="BE13" s="381"/>
      <c r="BF13" s="381"/>
      <c r="BG13" s="381"/>
      <c r="BH13" s="381"/>
      <c r="BI13" s="381"/>
      <c r="BJ13" s="381"/>
      <c r="BK13" s="381"/>
      <c r="BL13" s="381"/>
      <c r="BM13" s="381"/>
      <c r="BN13" s="381"/>
      <c r="BO13" s="381"/>
      <c r="BP13" s="381"/>
      <c r="BQ13" s="381"/>
      <c r="BR13" s="381"/>
      <c r="BS13" s="381"/>
      <c r="BT13" s="381"/>
      <c r="BU13" s="381"/>
      <c r="BV13" s="381"/>
      <c r="BW13" s="381"/>
      <c r="BX13" s="381"/>
      <c r="BY13" s="381"/>
      <c r="BZ13" s="381"/>
      <c r="CA13" s="381"/>
      <c r="CB13" s="381"/>
      <c r="CC13" s="381"/>
      <c r="CD13" s="381"/>
      <c r="CE13" s="381"/>
      <c r="CF13" s="381"/>
      <c r="CG13" s="381"/>
      <c r="CH13" s="381"/>
      <c r="CI13" s="381"/>
      <c r="CJ13" s="381"/>
      <c r="CK13" s="381"/>
    </row>
    <row r="14" spans="1:90" s="60" customFormat="1" ht="18" customHeight="1" x14ac:dyDescent="0.25">
      <c r="A14" s="378"/>
      <c r="B14" s="379"/>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1"/>
      <c r="AO14" s="381"/>
      <c r="AP14" s="381"/>
      <c r="AQ14" s="381"/>
      <c r="AR14" s="381"/>
      <c r="AS14" s="381"/>
      <c r="AT14" s="381"/>
      <c r="AU14" s="381"/>
      <c r="AV14" s="381"/>
      <c r="AW14" s="381"/>
      <c r="AX14" s="381"/>
      <c r="AY14" s="381"/>
      <c r="AZ14" s="381"/>
      <c r="BA14" s="381"/>
      <c r="BB14" s="381"/>
      <c r="BC14" s="381"/>
      <c r="BD14" s="381"/>
      <c r="BE14" s="381"/>
      <c r="BF14" s="381"/>
      <c r="BG14" s="381"/>
      <c r="BH14" s="381"/>
      <c r="BI14" s="381"/>
      <c r="BJ14" s="381"/>
      <c r="BK14" s="381"/>
      <c r="BL14" s="381"/>
      <c r="BM14" s="381"/>
      <c r="BN14" s="381"/>
      <c r="BO14" s="381"/>
      <c r="BP14" s="381"/>
      <c r="BQ14" s="381"/>
      <c r="BR14" s="381"/>
      <c r="BS14" s="381"/>
      <c r="BT14" s="381"/>
      <c r="BU14" s="381"/>
      <c r="BV14" s="381"/>
      <c r="BW14" s="381"/>
      <c r="BX14" s="381"/>
      <c r="BY14" s="381"/>
      <c r="BZ14" s="381"/>
      <c r="CA14" s="381"/>
      <c r="CB14" s="381"/>
      <c r="CC14" s="381"/>
      <c r="CD14" s="381"/>
      <c r="CE14" s="381"/>
      <c r="CF14" s="381"/>
      <c r="CG14" s="381"/>
      <c r="CH14" s="381"/>
      <c r="CI14" s="381"/>
      <c r="CJ14" s="381"/>
      <c r="CK14" s="381"/>
    </row>
    <row r="15" spans="1:90" s="60" customFormat="1" ht="18" customHeight="1" x14ac:dyDescent="0.25">
      <c r="A15" s="378"/>
      <c r="B15" s="379"/>
      <c r="C15" s="381"/>
      <c r="D15" s="381"/>
      <c r="E15" s="381"/>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1"/>
      <c r="AT15" s="381"/>
      <c r="AU15" s="381"/>
      <c r="AV15" s="381"/>
      <c r="AW15" s="381"/>
      <c r="AX15" s="381"/>
      <c r="AY15" s="381"/>
      <c r="AZ15" s="381"/>
      <c r="BA15" s="381"/>
      <c r="BB15" s="381"/>
      <c r="BC15" s="381"/>
      <c r="BD15" s="381"/>
      <c r="BE15" s="381"/>
      <c r="BF15" s="381"/>
      <c r="BG15" s="381"/>
      <c r="BH15" s="381"/>
      <c r="BI15" s="381"/>
      <c r="BJ15" s="381"/>
      <c r="BK15" s="381"/>
      <c r="BL15" s="381"/>
      <c r="BM15" s="381"/>
      <c r="BN15" s="381"/>
      <c r="BO15" s="381"/>
      <c r="BP15" s="381"/>
      <c r="BQ15" s="381"/>
      <c r="BR15" s="381"/>
      <c r="BS15" s="381"/>
      <c r="BT15" s="381"/>
      <c r="BU15" s="381"/>
      <c r="BV15" s="381"/>
      <c r="BW15" s="381"/>
      <c r="BX15" s="381"/>
      <c r="BY15" s="381"/>
      <c r="BZ15" s="381"/>
      <c r="CA15" s="381"/>
      <c r="CB15" s="381"/>
      <c r="CC15" s="381"/>
      <c r="CD15" s="381"/>
      <c r="CE15" s="381"/>
      <c r="CF15" s="381"/>
      <c r="CG15" s="381"/>
      <c r="CH15" s="381"/>
      <c r="CI15" s="381"/>
      <c r="CJ15" s="381"/>
      <c r="CK15" s="381"/>
    </row>
    <row r="16" spans="1:90" s="60" customFormat="1" x14ac:dyDescent="0.25">
      <c r="A16" s="378"/>
      <c r="B16" s="379"/>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1"/>
      <c r="AX16" s="381"/>
      <c r="AY16" s="381"/>
      <c r="AZ16" s="381"/>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1"/>
      <c r="BW16" s="381"/>
      <c r="BX16" s="381"/>
      <c r="BY16" s="381"/>
      <c r="BZ16" s="381"/>
      <c r="CA16" s="381"/>
      <c r="CB16" s="381"/>
      <c r="CC16" s="381"/>
      <c r="CD16" s="381"/>
      <c r="CE16" s="381"/>
      <c r="CF16" s="381"/>
      <c r="CG16" s="381"/>
      <c r="CH16" s="381"/>
      <c r="CI16" s="381"/>
      <c r="CJ16" s="381"/>
      <c r="CK16" s="381"/>
    </row>
    <row r="17" spans="1:89" s="60" customFormat="1" x14ac:dyDescent="0.25">
      <c r="A17" s="378"/>
      <c r="B17" s="379"/>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1"/>
      <c r="AR17" s="381"/>
      <c r="AS17" s="381"/>
      <c r="AT17" s="381"/>
      <c r="AU17" s="381"/>
      <c r="AV17" s="381"/>
      <c r="AW17" s="381"/>
      <c r="AX17" s="381"/>
      <c r="AY17" s="381"/>
      <c r="AZ17" s="381"/>
      <c r="BA17" s="381"/>
      <c r="BB17" s="381"/>
      <c r="BC17" s="381"/>
      <c r="BD17" s="381"/>
      <c r="BE17" s="381"/>
      <c r="BF17" s="381"/>
      <c r="BG17" s="381"/>
      <c r="BH17" s="381"/>
      <c r="BI17" s="381"/>
      <c r="BJ17" s="381"/>
      <c r="BK17" s="381"/>
      <c r="BL17" s="381"/>
      <c r="BM17" s="381"/>
      <c r="BN17" s="381"/>
      <c r="BO17" s="381"/>
      <c r="BP17" s="381"/>
      <c r="BQ17" s="381"/>
      <c r="BR17" s="381"/>
      <c r="BS17" s="381"/>
      <c r="BT17" s="381"/>
      <c r="BU17" s="381"/>
      <c r="BV17" s="381"/>
      <c r="BW17" s="381"/>
      <c r="BX17" s="381"/>
      <c r="BY17" s="381"/>
      <c r="BZ17" s="381"/>
      <c r="CA17" s="381"/>
      <c r="CB17" s="381"/>
      <c r="CC17" s="381"/>
      <c r="CD17" s="381"/>
      <c r="CE17" s="381"/>
      <c r="CF17" s="381"/>
      <c r="CG17" s="381"/>
      <c r="CH17" s="381"/>
      <c r="CI17" s="381"/>
      <c r="CJ17" s="381"/>
      <c r="CK17" s="381"/>
    </row>
    <row r="18" spans="1:89" x14ac:dyDescent="0.2">
      <c r="A18" s="378"/>
      <c r="B18" s="379"/>
      <c r="C18" s="385"/>
      <c r="D18" s="385"/>
      <c r="E18" s="385"/>
      <c r="F18" s="385"/>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c r="AW18" s="381"/>
      <c r="AX18" s="381"/>
      <c r="AY18" s="381"/>
      <c r="AZ18" s="381"/>
      <c r="BA18" s="381"/>
      <c r="BB18" s="381"/>
      <c r="BC18" s="381"/>
      <c r="BD18" s="381"/>
      <c r="BE18" s="381"/>
      <c r="BF18" s="381"/>
      <c r="BG18" s="381"/>
      <c r="BH18" s="381"/>
      <c r="BI18" s="381"/>
      <c r="BJ18" s="381"/>
      <c r="BK18" s="381"/>
      <c r="BL18" s="381"/>
      <c r="BM18" s="381"/>
      <c r="BN18" s="381"/>
      <c r="BO18" s="381"/>
      <c r="BP18" s="381"/>
      <c r="BQ18" s="381"/>
      <c r="BR18" s="381"/>
      <c r="BS18" s="381"/>
      <c r="BT18" s="381"/>
      <c r="BU18" s="381"/>
      <c r="BV18" s="381"/>
      <c r="BW18" s="381"/>
      <c r="BX18" s="381"/>
      <c r="BY18" s="381"/>
      <c r="BZ18" s="381"/>
      <c r="CA18" s="381"/>
      <c r="CB18" s="381"/>
      <c r="CC18" s="381"/>
      <c r="CD18" s="381"/>
      <c r="CE18" s="381"/>
      <c r="CF18" s="381"/>
      <c r="CG18" s="381"/>
      <c r="CH18" s="381"/>
      <c r="CI18" s="381"/>
      <c r="CJ18" s="381"/>
      <c r="CK18" s="381"/>
    </row>
    <row r="19" spans="1:89" x14ac:dyDescent="0.2">
      <c r="A19" s="378"/>
      <c r="B19" s="379"/>
      <c r="C19" s="385"/>
      <c r="D19" s="385"/>
      <c r="E19" s="385"/>
      <c r="F19" s="385"/>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1"/>
      <c r="BW19" s="381"/>
      <c r="BX19" s="381"/>
      <c r="BY19" s="381"/>
      <c r="BZ19" s="381"/>
      <c r="CA19" s="381"/>
      <c r="CB19" s="381"/>
      <c r="CC19" s="381"/>
      <c r="CD19" s="381"/>
      <c r="CE19" s="381"/>
      <c r="CF19" s="381"/>
      <c r="CG19" s="381"/>
      <c r="CH19" s="381"/>
      <c r="CI19" s="381"/>
      <c r="CJ19" s="381"/>
      <c r="CK19" s="381"/>
    </row>
    <row r="20" spans="1:89" x14ac:dyDescent="0.2">
      <c r="A20" s="378"/>
      <c r="B20" s="379"/>
      <c r="C20" s="385"/>
      <c r="D20" s="385"/>
      <c r="E20" s="385"/>
      <c r="F20" s="385"/>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1"/>
      <c r="AT20" s="381"/>
      <c r="AU20" s="381"/>
      <c r="AV20" s="381"/>
      <c r="AW20" s="381"/>
      <c r="AX20" s="381"/>
      <c r="AY20" s="381"/>
      <c r="AZ20" s="381"/>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c r="BW20" s="381"/>
      <c r="BX20" s="381"/>
      <c r="BY20" s="381"/>
      <c r="BZ20" s="381"/>
      <c r="CA20" s="381"/>
      <c r="CB20" s="381"/>
      <c r="CC20" s="381"/>
      <c r="CD20" s="381"/>
      <c r="CE20" s="381"/>
      <c r="CF20" s="381"/>
      <c r="CG20" s="381"/>
      <c r="CH20" s="381"/>
      <c r="CI20" s="381"/>
      <c r="CJ20" s="381"/>
      <c r="CK20" s="381"/>
    </row>
  </sheetData>
  <dataConsolidate/>
  <dataValidations count="2">
    <dataValidation type="custom" allowBlank="1" showInputMessage="1" showErrorMessage="1" errorTitle="Wrong data input" error="Data entry is limited to numeric values._x000d__x000a_: symbol can be used for not available data." sqref="CK3:CK6 CH3:CH6" xr:uid="{B976ACB5-EBBE-4264-9ACB-8A42C1D59A87}">
      <formula1>OR(ISNUMBER(CH3),CH3=":")</formula1>
    </dataValidation>
    <dataValidation type="custom" allowBlank="1" showInputMessage="1" showErrorMessage="1" errorTitle="Wrong data input" error="Data entry is limited to positive values or zero._x000d__x000a_: symbol can be used for not available data." sqref="C3:CG6" xr:uid="{D8C43ACC-7970-4714-A0A3-190DF97FA2F1}">
      <formula1>OR(AND(ISNUMBER(C3),C3&gt;=0),C3=":")</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Beschrijving</vt:lpstr>
      <vt:lpstr>Tabel_A</vt:lpstr>
      <vt:lpstr>Tabel_B</vt:lpstr>
      <vt:lpstr>Tabel_B1</vt:lpstr>
      <vt:lpstr>Tabel_B2</vt:lpstr>
      <vt:lpstr>Tabel_C</vt:lpstr>
      <vt:lpstr>Tabel_D</vt:lpstr>
      <vt:lpstr>Tabel_E</vt:lpstr>
      <vt:lpstr>Tabel_TJ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Vandernoot</dc:creator>
  <cp:lastModifiedBy>Guy Vandille</cp:lastModifiedBy>
  <cp:lastPrinted>2020-09-28T13:33:21Z</cp:lastPrinted>
  <dcterms:created xsi:type="dcterms:W3CDTF">2017-09-28T09:53:30Z</dcterms:created>
  <dcterms:modified xsi:type="dcterms:W3CDTF">2021-09-27T15:47:24Z</dcterms:modified>
</cp:coreProperties>
</file>