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r\Milieurekeningen\Bijdrages publicaties, studies, presentaties\INR FPB milieu-economische rekeningen\2021\Planweb\PEFA\"/>
    </mc:Choice>
  </mc:AlternateContent>
  <xr:revisionPtr revIDLastSave="0" documentId="13_ncr:1_{563DE9E7-5F22-46B8-AA25-FEC7492DE1BF}" xr6:coauthVersionLast="47" xr6:coauthVersionMax="47" xr10:uidLastSave="{00000000-0000-0000-0000-000000000000}"/>
  <bookViews>
    <workbookView xWindow="-120" yWindow="-120" windowWidth="29040" windowHeight="15840" xr2:uid="{A47AF84D-96EC-4B8B-BC22-7E062334C09A}"/>
  </bookViews>
  <sheets>
    <sheet name="Explicatif" sheetId="9" r:id="rId1"/>
    <sheet name="Tableau_A" sheetId="2" r:id="rId2"/>
    <sheet name="Tableau_B" sheetId="3" r:id="rId3"/>
    <sheet name="Tableau_B1" sheetId="10" r:id="rId4"/>
    <sheet name="Tableau_B2" sheetId="11" r:id="rId5"/>
    <sheet name="Tableau_C" sheetId="6" r:id="rId6"/>
    <sheet name="Tableau_D" sheetId="7" r:id="rId7"/>
    <sheet name="Tableau_E" sheetId="8" r:id="rId8"/>
    <sheet name="Tableau_TJ" sheetId="12" r:id="rId9"/>
  </sheets>
  <externalReferences>
    <externalReference r:id="rId10"/>
    <externalReference r:id="rId11"/>
    <externalReference r:id="rId12"/>
  </externalReferences>
  <definedNames>
    <definedName name="COSISTABLE">[1]Consistency!$AA$1:$AA$9</definedName>
    <definedName name="COSISVAL">[1]Consistency!$AB$1:$AB$2</definedName>
    <definedName name="COUNTRIES">[1]Parameters!$B$18:$B$51</definedName>
    <definedName name="COUNTRY">[2]parameters!$B$22:$B$60</definedName>
    <definedName name="form" localSheetId="3">[1]Parameters!#REF!</definedName>
    <definedName name="form" localSheetId="4">[1]Parameters!#REF!</definedName>
    <definedName name="form" localSheetId="8">[1]Parameters!#REF!</definedName>
    <definedName name="form">[1]Parameters!#REF!</definedName>
    <definedName name="FORMATS" localSheetId="3">[1]Parameters!#REF!</definedName>
    <definedName name="FORMATS" localSheetId="4">[1]Parameters!#REF!</definedName>
    <definedName name="FORMATS" localSheetId="8">[1]Parameters!#REF!</definedName>
    <definedName name="FORMATS">[1]Parameters!#REF!</definedName>
    <definedName name="ROUNDING">[3]Parameters!$E$53:$E$54</definedName>
    <definedName name="TABLESEL">[1]Parameters!$E$4:$E$8</definedName>
    <definedName name="TABLESELRED">[1]Parameters!$E$5:$E$8</definedName>
    <definedName name="YEAR">[2]parameters!$C$70:$C$90</definedName>
  </definedNames>
  <calcPr calcId="191029" calcOnSave="0"/>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2" l="1"/>
  <c r="CG8" i="12"/>
  <c r="CF8" i="12"/>
  <c r="CE8" i="12"/>
  <c r="CD8" i="12"/>
  <c r="CC8" i="12"/>
  <c r="CB8" i="12"/>
  <c r="CA8" i="12"/>
  <c r="BZ8" i="12"/>
  <c r="BY8" i="12"/>
  <c r="BX8" i="12"/>
  <c r="BW8" i="12"/>
  <c r="BV8" i="12"/>
  <c r="BU8" i="12"/>
  <c r="BT8" i="12"/>
  <c r="BS8" i="12"/>
  <c r="BR8" i="12"/>
  <c r="BQ8" i="12"/>
  <c r="BP8" i="12"/>
  <c r="BO8" i="12"/>
  <c r="BN8" i="12"/>
  <c r="BM8" i="12"/>
  <c r="BL8" i="12"/>
  <c r="BK8" i="12"/>
  <c r="BJ8" i="12"/>
  <c r="BI8" i="12"/>
  <c r="BH8" i="12"/>
  <c r="BG8" i="12"/>
  <c r="BF8" i="12"/>
  <c r="BE8" i="12"/>
  <c r="BD8" i="12"/>
  <c r="BC8" i="12"/>
  <c r="BB8" i="12"/>
  <c r="BA8" i="12"/>
  <c r="AZ8" i="12"/>
  <c r="AY8" i="12"/>
  <c r="AX8" i="12"/>
  <c r="AW8" i="12"/>
  <c r="AV8" i="12"/>
  <c r="AU8" i="12"/>
  <c r="AT8" i="12"/>
  <c r="AS8" i="12"/>
  <c r="AR8" i="12"/>
  <c r="AQ8" i="12"/>
  <c r="AP8" i="12"/>
  <c r="AO8" i="12"/>
  <c r="AN8" i="12"/>
  <c r="AM8" i="12"/>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G8" i="12"/>
  <c r="F8" i="12"/>
  <c r="E8" i="12"/>
  <c r="D8" i="12"/>
  <c r="C8" i="12"/>
  <c r="CG5" i="12"/>
  <c r="CF5" i="12"/>
  <c r="CE5" i="12"/>
  <c r="CD5" i="12"/>
  <c r="CC5" i="12"/>
  <c r="CB5" i="12"/>
  <c r="CA5" i="12"/>
  <c r="BZ5" i="12"/>
  <c r="BY5" i="12"/>
  <c r="BX5" i="12"/>
  <c r="BW5" i="12"/>
  <c r="BV5" i="12"/>
  <c r="BU5" i="12"/>
  <c r="BT5" i="12"/>
  <c r="BS5" i="12"/>
  <c r="BR5" i="12"/>
  <c r="BQ5" i="12"/>
  <c r="BP5" i="12"/>
  <c r="BO5" i="12"/>
  <c r="BN5" i="12"/>
  <c r="BM5" i="12"/>
  <c r="BL5" i="12"/>
  <c r="BK5" i="12"/>
  <c r="BJ5" i="12"/>
  <c r="BI5" i="12"/>
  <c r="BH5" i="12"/>
  <c r="BG5" i="12"/>
  <c r="BF5" i="12"/>
  <c r="BE5" i="12"/>
  <c r="BD5" i="12"/>
  <c r="BC5" i="12"/>
  <c r="BB5" i="12"/>
  <c r="BA5" i="12"/>
  <c r="AZ5" i="12"/>
  <c r="AY5" i="12"/>
  <c r="AX5" i="12"/>
  <c r="AW5" i="12"/>
  <c r="AV5" i="12"/>
  <c r="AU5" i="12"/>
  <c r="AT5" i="12"/>
  <c r="AS5" i="12"/>
  <c r="AR5" i="12"/>
  <c r="AQ5" i="12"/>
  <c r="AP5" i="12"/>
  <c r="AP6" i="12" s="1"/>
  <c r="AP9" i="12" s="1"/>
  <c r="AP10" i="12" s="1"/>
  <c r="AO5" i="12"/>
  <c r="AN5" i="12"/>
  <c r="AM5" i="12"/>
  <c r="AL5" i="12"/>
  <c r="AK5" i="12"/>
  <c r="AJ5" i="12"/>
  <c r="AI5"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C5" i="12"/>
  <c r="CG4" i="12"/>
  <c r="CF4" i="12"/>
  <c r="CE4" i="12"/>
  <c r="CD4" i="12"/>
  <c r="CC4" i="12"/>
  <c r="CB4" i="12"/>
  <c r="CA4" i="12"/>
  <c r="BZ4" i="12"/>
  <c r="BY4" i="12"/>
  <c r="BX4" i="12"/>
  <c r="BW4" i="12"/>
  <c r="BV4" i="12"/>
  <c r="BV6" i="12" s="1"/>
  <c r="BV9" i="12" s="1"/>
  <c r="BV10" i="12" s="1"/>
  <c r="BU4" i="12"/>
  <c r="BT4" i="12"/>
  <c r="BS4" i="12"/>
  <c r="BR4" i="12"/>
  <c r="BQ4" i="12"/>
  <c r="BP4" i="12"/>
  <c r="BO4" i="12"/>
  <c r="BN4" i="12"/>
  <c r="BM4" i="12"/>
  <c r="BL4" i="12"/>
  <c r="BK4" i="12"/>
  <c r="BJ4" i="12"/>
  <c r="BI4" i="12"/>
  <c r="BH4" i="12"/>
  <c r="BG4" i="12"/>
  <c r="BF4" i="12"/>
  <c r="BF6" i="12" s="1"/>
  <c r="BF9" i="12" s="1"/>
  <c r="BF10" i="12" s="1"/>
  <c r="BE4" i="12"/>
  <c r="BD4" i="12"/>
  <c r="BC4" i="12"/>
  <c r="BB4" i="12"/>
  <c r="BA4" i="12"/>
  <c r="AZ4" i="12"/>
  <c r="AY4" i="12"/>
  <c r="AX4" i="12"/>
  <c r="AW4" i="12"/>
  <c r="AV4" i="12"/>
  <c r="AU4" i="12"/>
  <c r="AT4" i="12"/>
  <c r="AS4" i="12"/>
  <c r="AR4" i="12"/>
  <c r="AQ4" i="12"/>
  <c r="AP4" i="12"/>
  <c r="AO4" i="12"/>
  <c r="AN4" i="12"/>
  <c r="AM4" i="12"/>
  <c r="AL4" i="12"/>
  <c r="AK4" i="12"/>
  <c r="AJ4" i="12"/>
  <c r="AI4" i="12"/>
  <c r="AH4" i="12"/>
  <c r="AG4" i="12"/>
  <c r="AF4" i="12"/>
  <c r="AE4" i="12"/>
  <c r="AD4" i="12"/>
  <c r="AC4" i="12"/>
  <c r="AB4" i="12"/>
  <c r="AA4" i="12"/>
  <c r="Z4" i="12"/>
  <c r="Y4" i="12"/>
  <c r="X4" i="12"/>
  <c r="W4" i="12"/>
  <c r="V4" i="12"/>
  <c r="U4" i="12"/>
  <c r="T4" i="12"/>
  <c r="S4" i="12"/>
  <c r="R4" i="12"/>
  <c r="Q4" i="12"/>
  <c r="P4" i="12"/>
  <c r="O4" i="12"/>
  <c r="N4" i="12"/>
  <c r="M4" i="12"/>
  <c r="L4" i="12"/>
  <c r="K4" i="12"/>
  <c r="J4" i="12"/>
  <c r="I4" i="12"/>
  <c r="H4" i="12"/>
  <c r="G4" i="12"/>
  <c r="F4" i="12"/>
  <c r="E4" i="12"/>
  <c r="D4" i="12"/>
  <c r="C4" i="12"/>
  <c r="CG3" i="12"/>
  <c r="CF3" i="12"/>
  <c r="CF6" i="12" s="1"/>
  <c r="CF9" i="12" s="1"/>
  <c r="CF10" i="12" s="1"/>
  <c r="CE3" i="12"/>
  <c r="CD3" i="12"/>
  <c r="CC3" i="12"/>
  <c r="CB3" i="12"/>
  <c r="CA3" i="12"/>
  <c r="BZ3" i="12"/>
  <c r="BY3" i="12"/>
  <c r="BX3" i="12"/>
  <c r="BX6" i="12" s="1"/>
  <c r="BX9" i="12" s="1"/>
  <c r="BX10" i="12" s="1"/>
  <c r="BW3" i="12"/>
  <c r="BV3" i="12"/>
  <c r="BU3" i="12"/>
  <c r="BT3" i="12"/>
  <c r="BS3" i="12"/>
  <c r="BR3" i="12"/>
  <c r="BQ3" i="12"/>
  <c r="BP3" i="12"/>
  <c r="BP6" i="12" s="1"/>
  <c r="BP9" i="12" s="1"/>
  <c r="BP10" i="12" s="1"/>
  <c r="BO3" i="12"/>
  <c r="BN3" i="12"/>
  <c r="BM3" i="12"/>
  <c r="BL3" i="12"/>
  <c r="BK3" i="12"/>
  <c r="BJ3" i="12"/>
  <c r="BI3" i="12"/>
  <c r="BH3" i="12"/>
  <c r="BH6" i="12" s="1"/>
  <c r="BH9" i="12" s="1"/>
  <c r="BH10" i="12" s="1"/>
  <c r="BG3" i="12"/>
  <c r="BF3" i="12"/>
  <c r="BE3" i="12"/>
  <c r="BD3" i="12"/>
  <c r="BC3" i="12"/>
  <c r="BB3" i="12"/>
  <c r="BA3" i="12"/>
  <c r="AZ3" i="12"/>
  <c r="AZ6" i="12" s="1"/>
  <c r="AZ9" i="12" s="1"/>
  <c r="AZ10" i="12" s="1"/>
  <c r="AY3" i="12"/>
  <c r="AX3" i="12"/>
  <c r="AW3" i="12"/>
  <c r="AV3" i="12"/>
  <c r="AU3" i="12"/>
  <c r="AT3" i="12"/>
  <c r="AS3" i="12"/>
  <c r="AR3" i="12"/>
  <c r="AR6" i="12" s="1"/>
  <c r="AR9" i="12" s="1"/>
  <c r="AR10" i="12" s="1"/>
  <c r="AQ3" i="12"/>
  <c r="AP3" i="12"/>
  <c r="AO3" i="12"/>
  <c r="AN3" i="12"/>
  <c r="AM3" i="12"/>
  <c r="AL3" i="12"/>
  <c r="AK3" i="12"/>
  <c r="AJ3" i="12"/>
  <c r="AJ6" i="12" s="1"/>
  <c r="AJ9" i="12" s="1"/>
  <c r="AJ10" i="12" s="1"/>
  <c r="AI3" i="12"/>
  <c r="AH3" i="12"/>
  <c r="AG3" i="12"/>
  <c r="AF3" i="12"/>
  <c r="AE3" i="12"/>
  <c r="AD3" i="12"/>
  <c r="AC3" i="12"/>
  <c r="AB3" i="12"/>
  <c r="AB6" i="12" s="1"/>
  <c r="AB9" i="12" s="1"/>
  <c r="AB10" i="12" s="1"/>
  <c r="AA3" i="12"/>
  <c r="Z3" i="12"/>
  <c r="Y3" i="12"/>
  <c r="X3" i="12"/>
  <c r="W3" i="12"/>
  <c r="V3" i="12"/>
  <c r="U3" i="12"/>
  <c r="T3" i="12"/>
  <c r="S3" i="12"/>
  <c r="R3" i="12"/>
  <c r="Q3" i="12"/>
  <c r="P3" i="12"/>
  <c r="P6" i="12" s="1"/>
  <c r="P9" i="12" s="1"/>
  <c r="P10" i="12" s="1"/>
  <c r="O3" i="12"/>
  <c r="N3" i="12"/>
  <c r="M3" i="12"/>
  <c r="L3" i="12"/>
  <c r="L6" i="12" s="1"/>
  <c r="L9" i="12" s="1"/>
  <c r="L10" i="12" s="1"/>
  <c r="K3" i="12"/>
  <c r="J3" i="12"/>
  <c r="I3" i="12"/>
  <c r="H3" i="12"/>
  <c r="H6" i="12" s="1"/>
  <c r="H9" i="12" s="1"/>
  <c r="H10" i="12" s="1"/>
  <c r="G3" i="12"/>
  <c r="F3" i="12"/>
  <c r="E3" i="12"/>
  <c r="D3" i="12"/>
  <c r="Z6" i="12"/>
  <c r="Z9" i="12" s="1"/>
  <c r="Z10" i="12" s="1"/>
  <c r="AH6" i="12" l="1"/>
  <c r="AH9" i="12" s="1"/>
  <c r="AH10" i="12" s="1"/>
  <c r="AX6" i="12"/>
  <c r="AX9" i="12" s="1"/>
  <c r="AX10" i="12" s="1"/>
  <c r="BN6" i="12"/>
  <c r="BN9" i="12" s="1"/>
  <c r="BN10" i="12" s="1"/>
  <c r="CD6" i="12"/>
  <c r="CD9" i="12" s="1"/>
  <c r="CD10" i="12" s="1"/>
  <c r="F6" i="12"/>
  <c r="F9" i="12" s="1"/>
  <c r="F10" i="12" s="1"/>
  <c r="J6" i="12"/>
  <c r="J9" i="12" s="1"/>
  <c r="J10" i="12" s="1"/>
  <c r="N6" i="12"/>
  <c r="N9" i="12" s="1"/>
  <c r="N10" i="12" s="1"/>
  <c r="R6" i="12"/>
  <c r="R9" i="12" s="1"/>
  <c r="R10" i="12" s="1"/>
  <c r="V6" i="12"/>
  <c r="V9" i="12" s="1"/>
  <c r="V10" i="12" s="1"/>
  <c r="AD6" i="12"/>
  <c r="AD9" i="12" s="1"/>
  <c r="AD10" i="12" s="1"/>
  <c r="AL6" i="12"/>
  <c r="AL9" i="12" s="1"/>
  <c r="AL10" i="12" s="1"/>
  <c r="AT6" i="12"/>
  <c r="AT9" i="12" s="1"/>
  <c r="AT10" i="12" s="1"/>
  <c r="BB6" i="12"/>
  <c r="BB9" i="12" s="1"/>
  <c r="BB10" i="12" s="1"/>
  <c r="BJ6" i="12"/>
  <c r="BJ9" i="12" s="1"/>
  <c r="BJ10" i="12" s="1"/>
  <c r="BR6" i="12"/>
  <c r="BR9" i="12" s="1"/>
  <c r="BR10" i="12" s="1"/>
  <c r="BZ6" i="12"/>
  <c r="BZ9" i="12" s="1"/>
  <c r="BZ10" i="12" s="1"/>
  <c r="G6" i="12"/>
  <c r="G9" i="12" s="1"/>
  <c r="G10" i="12" s="1"/>
  <c r="K6" i="12"/>
  <c r="K9" i="12" s="1"/>
  <c r="K10" i="12" s="1"/>
  <c r="O6" i="12"/>
  <c r="O9" i="12" s="1"/>
  <c r="O10" i="12" s="1"/>
  <c r="S6" i="12"/>
  <c r="S9" i="12" s="1"/>
  <c r="S10" i="12" s="1"/>
  <c r="W6" i="12"/>
  <c r="W9" i="12" s="1"/>
  <c r="W10" i="12" s="1"/>
  <c r="AA6" i="12"/>
  <c r="AA9" i="12" s="1"/>
  <c r="AA10" i="12" s="1"/>
  <c r="AE6" i="12"/>
  <c r="AE9" i="12" s="1"/>
  <c r="AE10" i="12" s="1"/>
  <c r="AI6" i="12"/>
  <c r="AI9" i="12" s="1"/>
  <c r="AI10" i="12" s="1"/>
  <c r="AM6" i="12"/>
  <c r="AM9" i="12" s="1"/>
  <c r="AM10" i="12" s="1"/>
  <c r="AQ6" i="12"/>
  <c r="AQ9" i="12" s="1"/>
  <c r="AQ10" i="12" s="1"/>
  <c r="AU6" i="12"/>
  <c r="AU9" i="12" s="1"/>
  <c r="AU10" i="12" s="1"/>
  <c r="AY6" i="12"/>
  <c r="AY9" i="12" s="1"/>
  <c r="AY10" i="12" s="1"/>
  <c r="BC6" i="12"/>
  <c r="BC9" i="12" s="1"/>
  <c r="BC10" i="12" s="1"/>
  <c r="BG6" i="12"/>
  <c r="BG9" i="12" s="1"/>
  <c r="BG10" i="12" s="1"/>
  <c r="BK6" i="12"/>
  <c r="BK9" i="12" s="1"/>
  <c r="BK10" i="12" s="1"/>
  <c r="BO6" i="12"/>
  <c r="BO9" i="12" s="1"/>
  <c r="BO10" i="12" s="1"/>
  <c r="BS6" i="12"/>
  <c r="BS9" i="12" s="1"/>
  <c r="BS10" i="12" s="1"/>
  <c r="BW6" i="12"/>
  <c r="BW9" i="12" s="1"/>
  <c r="BW10" i="12" s="1"/>
  <c r="CA6" i="12"/>
  <c r="CA9" i="12" s="1"/>
  <c r="CA10" i="12" s="1"/>
  <c r="CE6" i="12"/>
  <c r="CE9" i="12" s="1"/>
  <c r="CE10" i="12" s="1"/>
  <c r="D6" i="12"/>
  <c r="D9" i="12" s="1"/>
  <c r="D10" i="12" s="1"/>
  <c r="T6" i="12"/>
  <c r="T9" i="12" s="1"/>
  <c r="T10" i="12" s="1"/>
  <c r="X6" i="12"/>
  <c r="X9" i="12" s="1"/>
  <c r="X10" i="12" s="1"/>
  <c r="AF6" i="12"/>
  <c r="AF9" i="12" s="1"/>
  <c r="AF10" i="12" s="1"/>
  <c r="AN6" i="12"/>
  <c r="AN9" i="12" s="1"/>
  <c r="AN10" i="12" s="1"/>
  <c r="AV6" i="12"/>
  <c r="AV9" i="12" s="1"/>
  <c r="AV10" i="12" s="1"/>
  <c r="BD6" i="12"/>
  <c r="BD9" i="12" s="1"/>
  <c r="BD10" i="12" s="1"/>
  <c r="BL6" i="12"/>
  <c r="BL9" i="12" s="1"/>
  <c r="BL10" i="12" s="1"/>
  <c r="BT6" i="12"/>
  <c r="BT9" i="12" s="1"/>
  <c r="BT10" i="12" s="1"/>
  <c r="CB6" i="12"/>
  <c r="CB9" i="12" s="1"/>
  <c r="CB10" i="12" s="1"/>
  <c r="E6" i="12"/>
  <c r="E9" i="12" s="1"/>
  <c r="E10" i="12" s="1"/>
  <c r="I6" i="12"/>
  <c r="I9" i="12" s="1"/>
  <c r="I10" i="12" s="1"/>
  <c r="M6" i="12"/>
  <c r="M9" i="12" s="1"/>
  <c r="M10" i="12" s="1"/>
  <c r="Q6" i="12"/>
  <c r="Q9" i="12" s="1"/>
  <c r="Q10" i="12" s="1"/>
  <c r="U6" i="12"/>
  <c r="U9" i="12" s="1"/>
  <c r="U10" i="12" s="1"/>
  <c r="Y6" i="12"/>
  <c r="Y9" i="12" s="1"/>
  <c r="Y10" i="12" s="1"/>
  <c r="AC6" i="12"/>
  <c r="AC9" i="12" s="1"/>
  <c r="AC10" i="12" s="1"/>
  <c r="AG6" i="12"/>
  <c r="AG9" i="12" s="1"/>
  <c r="AG10" i="12" s="1"/>
  <c r="AK6" i="12"/>
  <c r="AK9" i="12" s="1"/>
  <c r="AK10" i="12" s="1"/>
  <c r="AO6" i="12"/>
  <c r="AO9" i="12" s="1"/>
  <c r="AO10" i="12" s="1"/>
  <c r="AS6" i="12"/>
  <c r="AS9" i="12" s="1"/>
  <c r="AS10" i="12" s="1"/>
  <c r="AW6" i="12"/>
  <c r="AW9" i="12" s="1"/>
  <c r="AW10" i="12" s="1"/>
  <c r="BA6" i="12"/>
  <c r="BA9" i="12" s="1"/>
  <c r="BA10" i="12" s="1"/>
  <c r="BE6" i="12"/>
  <c r="BE9" i="12" s="1"/>
  <c r="BE10" i="12" s="1"/>
  <c r="BI6" i="12"/>
  <c r="BI9" i="12" s="1"/>
  <c r="BI10" i="12" s="1"/>
  <c r="BM6" i="12"/>
  <c r="BM9" i="12" s="1"/>
  <c r="BM10" i="12" s="1"/>
  <c r="BQ6" i="12"/>
  <c r="BQ9" i="12" s="1"/>
  <c r="BQ10" i="12" s="1"/>
  <c r="BU6" i="12"/>
  <c r="BU9" i="12" s="1"/>
  <c r="BU10" i="12" s="1"/>
  <c r="BY6" i="12"/>
  <c r="BY9" i="12" s="1"/>
  <c r="BY10" i="12" s="1"/>
  <c r="CC6" i="12"/>
  <c r="CC9" i="12" s="1"/>
  <c r="CC10" i="12" s="1"/>
  <c r="CG6" i="12"/>
  <c r="CG9" i="12" s="1"/>
  <c r="CG10" i="12" s="1"/>
  <c r="C6" i="12"/>
  <c r="C9" i="12" s="1"/>
  <c r="C10" i="12" s="1"/>
  <c r="CL13" i="2"/>
  <c r="CL17" i="2"/>
  <c r="CL18" i="2"/>
  <c r="CL22" i="2"/>
  <c r="CL25" i="2"/>
  <c r="CL26" i="2"/>
  <c r="CL27" i="2"/>
  <c r="CL28" i="2"/>
  <c r="CL29" i="2"/>
  <c r="CL30" i="2"/>
  <c r="CL31" i="2"/>
  <c r="CL6" i="3"/>
  <c r="CL34" i="2"/>
  <c r="CL6" i="2"/>
  <c r="CL16" i="2" l="1"/>
  <c r="CL36" i="2"/>
  <c r="CL24" i="2"/>
  <c r="CL20" i="2"/>
  <c r="CL21" i="2"/>
  <c r="CL26" i="3"/>
  <c r="CL27" i="3"/>
  <c r="CL19" i="2"/>
  <c r="CL19" i="3"/>
  <c r="CL23" i="2"/>
  <c r="CL23" i="3"/>
  <c r="CL5" i="3"/>
  <c r="CL30" i="3"/>
  <c r="CL18" i="3"/>
  <c r="CL15" i="2"/>
  <c r="CL15" i="3"/>
  <c r="CL22" i="3"/>
  <c r="CL13" i="3"/>
  <c r="CL14" i="3"/>
  <c r="CL17" i="3"/>
  <c r="CL21" i="3"/>
  <c r="CL25" i="3"/>
  <c r="CL29" i="3"/>
  <c r="G39" i="3"/>
  <c r="K39" i="3"/>
  <c r="O39" i="3"/>
  <c r="S39" i="3"/>
  <c r="W39" i="3"/>
  <c r="AA39" i="3"/>
  <c r="BS39" i="3"/>
  <c r="CL10" i="3"/>
  <c r="CL31" i="3"/>
  <c r="CL36" i="3"/>
  <c r="L39" i="3"/>
  <c r="P39" i="3"/>
  <c r="T39" i="3"/>
  <c r="X39" i="3"/>
  <c r="AB39" i="3"/>
  <c r="CL16" i="3"/>
  <c r="CL20" i="3"/>
  <c r="CL24" i="3"/>
  <c r="CL28" i="3"/>
  <c r="E39" i="3"/>
  <c r="M39" i="3"/>
  <c r="U39" i="3"/>
  <c r="Y39" i="3"/>
  <c r="AC39" i="3"/>
  <c r="CL7" i="3"/>
  <c r="CL34" i="3"/>
  <c r="CD39" i="3"/>
  <c r="CE39" i="3"/>
  <c r="CF39" i="3"/>
  <c r="BT39" i="3" l="1"/>
  <c r="CL5" i="2"/>
  <c r="AD39" i="3"/>
  <c r="AS39" i="3"/>
  <c r="BE39" i="3"/>
  <c r="BL39" i="3"/>
  <c r="AF39" i="3"/>
  <c r="BG39" i="3"/>
  <c r="AI39" i="3"/>
  <c r="BZ39" i="3"/>
  <c r="BR39" i="3"/>
  <c r="BF39" i="3"/>
  <c r="AT39" i="3"/>
  <c r="Z39" i="3"/>
  <c r="R39" i="3"/>
  <c r="J39" i="3"/>
  <c r="AQ39" i="3"/>
  <c r="CL7" i="2"/>
  <c r="BC39" i="3"/>
  <c r="BI39" i="3"/>
  <c r="AL39" i="3"/>
  <c r="BW39" i="3"/>
  <c r="AZ39" i="3"/>
  <c r="D39" i="3"/>
  <c r="AY39" i="3"/>
  <c r="AE39" i="3"/>
  <c r="AK39" i="3"/>
  <c r="AO39" i="3"/>
  <c r="CL10" i="2"/>
  <c r="CB39" i="3"/>
  <c r="AN39" i="3"/>
  <c r="AU39" i="3"/>
  <c r="BV39" i="3"/>
  <c r="BN39" i="3"/>
  <c r="BB39" i="3"/>
  <c r="AP39" i="3"/>
  <c r="V39" i="3"/>
  <c r="N39" i="3"/>
  <c r="F39" i="3"/>
  <c r="BM39" i="3"/>
  <c r="BO39" i="3"/>
  <c r="AR39" i="3"/>
  <c r="AW39" i="3"/>
  <c r="BY39" i="3"/>
  <c r="BA39" i="3"/>
  <c r="I39" i="3"/>
  <c r="BH39" i="3"/>
  <c r="BD39" i="3"/>
  <c r="AG39" i="3"/>
  <c r="AH39" i="3"/>
  <c r="BJ39" i="3"/>
  <c r="BU39" i="3"/>
  <c r="Q39" i="3"/>
  <c r="BX39" i="3"/>
  <c r="AJ39" i="3"/>
  <c r="H39" i="3"/>
  <c r="CA39" i="3"/>
  <c r="BK39" i="3"/>
  <c r="AM39" i="3"/>
  <c r="BP39" i="3"/>
  <c r="CL12" i="2"/>
  <c r="AV39" i="3"/>
  <c r="CL14" i="2"/>
  <c r="BQ39" i="3" l="1"/>
  <c r="AX39" i="3"/>
  <c r="CL12" i="3"/>
  <c r="CL11" i="3"/>
  <c r="CL9" i="3"/>
  <c r="CL9" i="2"/>
  <c r="CL35" i="3"/>
  <c r="CL35" i="2"/>
  <c r="CC39" i="3"/>
  <c r="CL8" i="3"/>
  <c r="CL8" i="2"/>
  <c r="CL4" i="3"/>
  <c r="CL4" i="2"/>
  <c r="CL11" i="2" l="1"/>
  <c r="CL32" i="3"/>
  <c r="CL33" i="3"/>
  <c r="CL33" i="2"/>
  <c r="CL3" i="3"/>
  <c r="CL3" i="2"/>
  <c r="CL32" i="2"/>
  <c r="CK39" i="3" l="1"/>
  <c r="CL38" i="3"/>
  <c r="C39" i="3"/>
  <c r="CL38" i="2"/>
</calcChain>
</file>

<file path=xl/sharedStrings.xml><?xml version="1.0" encoding="utf-8"?>
<sst xmlns="http://schemas.openxmlformats.org/spreadsheetml/2006/main" count="1684" uniqueCount="354">
  <si>
    <t>STADIF</t>
  </si>
  <si>
    <t>TOTAL</t>
  </si>
  <si>
    <t>4.m</t>
  </si>
  <si>
    <t>Agriculture, sylviculture et pêche (01-03)</t>
  </si>
  <si>
    <t>Culture et production animale, chasse et services annexes (01)</t>
  </si>
  <si>
    <t>Sylviculture et exploitation forestière (02)</t>
  </si>
  <si>
    <t>Pêche et aquaculture (03)</t>
  </si>
  <si>
    <t>Industries extractives (05-09)</t>
  </si>
  <si>
    <t>Industrie manufacturière (10-33)</t>
  </si>
  <si>
    <t>Industries alimentaires, fabrication de boissons et de produits à base de tabac (10-12)</t>
  </si>
  <si>
    <t>Fabrication de textiles, industrie de l'habillement, industrie du cuir et de la chaussure (13-15)</t>
  </si>
  <si>
    <t>Travail du bois et fabrication d'articles en bois et en liège, à l'exception des meubles (16)</t>
  </si>
  <si>
    <t>Industrie du papier et du carton (17)</t>
  </si>
  <si>
    <t>Imprimerie et reproduction d'enregistrements (18)</t>
  </si>
  <si>
    <t>Cokéfaction et raffinage (19)</t>
  </si>
  <si>
    <t>Industrie chimique (20)</t>
  </si>
  <si>
    <t>Fabrication de produits pharmaceutiques de base (21)</t>
  </si>
  <si>
    <t>Fabrication de produits en caoutchouc et en plastique (22)</t>
  </si>
  <si>
    <t>Fabrication d'autres produits minéraux non métalliques (23)</t>
  </si>
  <si>
    <t>Métallurgie (24)</t>
  </si>
  <si>
    <t>Fabrication de produits métalliques, à l'exception des machines et des équipements (25)</t>
  </si>
  <si>
    <t>Fabrication de produits informatiques, électroniques et optiques (26)</t>
  </si>
  <si>
    <t>Fabrication d'équipements électriques (27)</t>
  </si>
  <si>
    <t>Fabrication de machines et d'équipements n.a.c. (28)</t>
  </si>
  <si>
    <t>Construction et assemblage de véhicules automobiles, de remorques et de semi-remorques (29)</t>
  </si>
  <si>
    <t>Fabrication d'autres matériels de transport (30)</t>
  </si>
  <si>
    <t>Fabrication de meubles ; autres industries manufacturières (31-32)</t>
  </si>
  <si>
    <t>Réparation et installation de machines et d'équipements (33)</t>
  </si>
  <si>
    <t>Production et distribution d'électricité, de gaz, de vapeur et d'air conditionné (35)</t>
  </si>
  <si>
    <t>Production et distribution d'eau; assainissement, gestion des déchets et dépollution (36-39)</t>
  </si>
  <si>
    <t>Captage, traitement et distribution d'eau (36)</t>
  </si>
  <si>
    <t>Collecte et traitement des eaux usées ; collecte, traitement et élimination des déchets ; récupération ; dépollution et autres services de gestion des déchets (37-39)</t>
  </si>
  <si>
    <t>Construction (41-43)</t>
  </si>
  <si>
    <t>Commerce; réparation d'automobiles et de motocycles (45-47)</t>
  </si>
  <si>
    <t>Commerce de gros et de détail et réparation de véhicules automobiles et de motocycles (45)</t>
  </si>
  <si>
    <t>Commerce de gros, à l'exception des véhicules automobiles et des motocycles (46)</t>
  </si>
  <si>
    <t>Commerce de détail, à l'exception des automobiles et des motocycles (47)</t>
  </si>
  <si>
    <t>Transports et entreposage (49-53)</t>
  </si>
  <si>
    <t>Transports terrestres et transport par conduites (49)</t>
  </si>
  <si>
    <t>Transports par eau (50)</t>
  </si>
  <si>
    <t>Transports aériens (51)</t>
  </si>
  <si>
    <t>Entreposage et services auxiliaires des transports (52)</t>
  </si>
  <si>
    <t>Activités de poste et de courrier (53)</t>
  </si>
  <si>
    <t>Hébergement ; restauration (55-56)</t>
  </si>
  <si>
    <t>Information et communication (58-63)</t>
  </si>
  <si>
    <t>Éditions (58)</t>
  </si>
  <si>
    <t>Production de films cinématographiques, de vidéo et de programmes de télévision, enregistrement sonore et édition musicale ; programmation et diffusion de programmes de radio et de télévision (59-60)</t>
  </si>
  <si>
    <t>Télécommunications (61)</t>
  </si>
  <si>
    <t>Programmation, conseil et autres activités informatiques ; services d'information (62-63)</t>
  </si>
  <si>
    <t>Activités financières et d'assurance (64-66)</t>
  </si>
  <si>
    <t>Activités des services financiers, hors assurance et caisses de retraite (64)</t>
  </si>
  <si>
    <t>Assurance, réassurance et caisses de retraite, à l'exclusion des assurances sociales obligatoires (65)</t>
  </si>
  <si>
    <t>Activités auxiliaires de services financiers et d'assurance (66)</t>
  </si>
  <si>
    <t>Activités immobilières (68)</t>
  </si>
  <si>
    <t>Activités spécialisées, scientifiques et techniques (69-75)</t>
  </si>
  <si>
    <t>Activités juridiques et comptables ; activités des sièges sociaux, conseil de gestion (69-70)</t>
  </si>
  <si>
    <t>Activités d'architecture et d'ingénierie, activités de contrôle et analyses techniques (71)</t>
  </si>
  <si>
    <t>Recherche-développement scientifique (72)</t>
  </si>
  <si>
    <t>Publicité et études de marché (73)</t>
  </si>
  <si>
    <t>Autres activités spécialisées, scientifiques et techniques ; activités vétérinaires (74-75)</t>
  </si>
  <si>
    <t>Activités de services administratifs et de soutien (77-82)</t>
  </si>
  <si>
    <t>Activités de location et location-bail (77)</t>
  </si>
  <si>
    <t>Activités liées à l'emploi (78)</t>
  </si>
  <si>
    <t>Activités des agences de voyage, voyagistes, services de réservation et activités connexes (79)</t>
  </si>
  <si>
    <t>Enquêtes et sécurité ; services relatifs aux bâtiments, aménagement paysager ; services administratifs de bureau et autres activités de soutien aux entreprises (80-82)</t>
  </si>
  <si>
    <t>Administration publique et défense, sécurité sociale obligatoire (84)</t>
  </si>
  <si>
    <t>Enseignement (85)</t>
  </si>
  <si>
    <t>Santé humaine et action sociale (86-88)</t>
  </si>
  <si>
    <t>Activités pour la santé humaine (86)</t>
  </si>
  <si>
    <t>Activités médico-sociales et sociales avec hébergement ; action sociale sans hébergement (87-88)</t>
  </si>
  <si>
    <t>Arts, spectacles et activités récréatives (90-93)</t>
  </si>
  <si>
    <t>Activités créatives, artistiques et de spectacle ; bibliothèques, archives, musées et autres activités culturelles ; organisation de jeux de hasard et d'argent (90-92)</t>
  </si>
  <si>
    <t>Activités sportives, récréatives et de loisirs (93)</t>
  </si>
  <si>
    <t>Autres activités de services (94-96)</t>
  </si>
  <si>
    <t>Activités des organisations associatives (94)</t>
  </si>
  <si>
    <t>Réparation d'ordinateurs et de biens personnels et domestiques (95)</t>
  </si>
  <si>
    <t>Autres services personnels (96)</t>
  </si>
  <si>
    <t>Activités des ménages en tant qu'employeurs de personnel domestique et activités indifférenciées des ménages en tant que producteurs de biens et services pour usage propre (97-98)</t>
  </si>
  <si>
    <t>Activités extra territoriales (99)</t>
  </si>
  <si>
    <t>Total des ménages</t>
  </si>
  <si>
    <t>Activités de chauffage et refroidissement des ménages</t>
  </si>
  <si>
    <t>Activités de transports des ménages</t>
  </si>
  <si>
    <t>Autres activités des ménages</t>
  </si>
  <si>
    <t>Variations des stocks et des actifs produits</t>
  </si>
  <si>
    <t xml:space="preserve">Ecart statistique entre l'offre et l'utilisation de l'énergie pour l'ensemble des activités </t>
  </si>
  <si>
    <t>Environnement</t>
  </si>
  <si>
    <t>Flux d'énergie sur toutes les activités</t>
  </si>
  <si>
    <t>Ressources énergétique naturelles</t>
  </si>
  <si>
    <t>Ressources énergétiques naturelles fossiles non renouvelables</t>
  </si>
  <si>
    <t>Ressources naturelles non renouvelables de l'énergie nucléaire</t>
  </si>
  <si>
    <t>Ressources énergétiques naturelles renouvelables issues de l'eau</t>
  </si>
  <si>
    <t>Ressources énergétiques naturelles renouvelables issues du vent</t>
  </si>
  <si>
    <t>Ressources énergétiques naturelles renouvelables issues du soleil</t>
  </si>
  <si>
    <t>Ressources naturelles renouvelables issues du biomasse</t>
  </si>
  <si>
    <t>Autres ressources énergétiques naturelles renouvelables</t>
  </si>
  <si>
    <t>Produits énergétiques</t>
  </si>
  <si>
    <t>Houille</t>
  </si>
  <si>
    <t>Lignite et tourbe</t>
  </si>
  <si>
    <t>Gaz dérivés (sans biogaz)</t>
  </si>
  <si>
    <t>Produits dérivés du charbon (coke, goudron, agglomérés de houille, BKB et produits dérivés de la tourbe)</t>
  </si>
  <si>
    <t>Pétrole brut, liquides de gaz naturel (LGN) et autres hydrocarbures (sans biocomposants)</t>
  </si>
  <si>
    <t>Gaz naturel (sans biocomposants)</t>
  </si>
  <si>
    <t>Essence moteur et aviation (sans biocomposants)</t>
  </si>
  <si>
    <t>Pétrole lampant et carburéacteur (sans biocomposants)</t>
  </si>
  <si>
    <t>Naphta</t>
  </si>
  <si>
    <t>Diesel de transport (sans biocomposants)</t>
  </si>
  <si>
    <t>Fioul domestique et autres gazoles (sans biocomposants)</t>
  </si>
  <si>
    <t>Fioul résiduel</t>
  </si>
  <si>
    <t>Gaz de raffinerie, Éthane et Gaz de pétrole liquéfié (GPL)</t>
  </si>
  <si>
    <t>Autres produits pétroliers y c. additifs/composés oxygénés et produits d'alimentation des raffineries</t>
  </si>
  <si>
    <t>Combustible nucléaire</t>
  </si>
  <si>
    <t>Bois de chauffage, résidus de bois et autre biomasse solide, charbon de bois</t>
  </si>
  <si>
    <t>Biocarburants liquides</t>
  </si>
  <si>
    <t>Biogaz</t>
  </si>
  <si>
    <t>Energie électrique</t>
  </si>
  <si>
    <t>Chaleur</t>
  </si>
  <si>
    <t>Résidus énergétiques</t>
  </si>
  <si>
    <t>Déchets renouvelables</t>
  </si>
  <si>
    <t>Déchets non renouvelables</t>
  </si>
  <si>
    <t>Pertes énergétiques de tout type (pendant l'extraction, la distribution, le stockage, la transformation et la dissipation de chaleur provenant de lutilisation finale)</t>
  </si>
  <si>
    <t>Ènergie contenue dans les produits dutilisation non énergétique</t>
  </si>
  <si>
    <t>Ecart statistique entre entrées et sorties pour l'ensemble des flux d'énergie</t>
  </si>
  <si>
    <t>N00</t>
  </si>
  <si>
    <t>N01</t>
  </si>
  <si>
    <t>N02</t>
  </si>
  <si>
    <t>N03</t>
  </si>
  <si>
    <t>N04</t>
  </si>
  <si>
    <t>N05</t>
  </si>
  <si>
    <t>N06</t>
  </si>
  <si>
    <t>N07</t>
  </si>
  <si>
    <t>P00</t>
  </si>
  <si>
    <t>P08</t>
  </si>
  <si>
    <t>P09</t>
  </si>
  <si>
    <t>P10</t>
  </si>
  <si>
    <t>P11</t>
  </si>
  <si>
    <t>P12</t>
  </si>
  <si>
    <t>P13</t>
  </si>
  <si>
    <t>P14</t>
  </si>
  <si>
    <t>P15</t>
  </si>
  <si>
    <t>P16</t>
  </si>
  <si>
    <t>P17</t>
  </si>
  <si>
    <t>P18</t>
  </si>
  <si>
    <t>P19</t>
  </si>
  <si>
    <t>P20</t>
  </si>
  <si>
    <t>P21</t>
  </si>
  <si>
    <t>P22</t>
  </si>
  <si>
    <t>P23</t>
  </si>
  <si>
    <t>P24</t>
  </si>
  <si>
    <t>P25</t>
  </si>
  <si>
    <t>P26</t>
  </si>
  <si>
    <t>P27</t>
  </si>
  <si>
    <t>R00</t>
  </si>
  <si>
    <t>R28</t>
  </si>
  <si>
    <t>R29</t>
  </si>
  <si>
    <t>R30</t>
  </si>
  <si>
    <t>R31</t>
  </si>
  <si>
    <t>NPR</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</si>
  <si>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</si>
  <si>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</si>
  <si>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</si>
  <si>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</si>
  <si>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</si>
  <si>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</si>
  <si>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</si>
  <si>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</si>
  <si>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</si>
  <si>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</si>
  <si>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</si>
  <si>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</si>
  <si>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</si>
  <si>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</si>
  <si>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</si>
  <si>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</si>
  <si>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</si>
  <si>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</si>
  <si>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</si>
  <si>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</si>
  <si>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</si>
  <si>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</si>
  <si>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</si>
  <si>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</si>
  <si>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</si>
  <si>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</si>
  <si>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</si>
  <si>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</si>
  <si>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</si>
  <si>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</si>
  <si>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</si>
  <si>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</si>
  <si>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</si>
  <si>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</si>
  <si>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</si>
  <si>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</si>
  <si>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</si>
  <si>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</si>
  <si>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</si>
  <si>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</si>
  <si>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</si>
  <si>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</si>
  <si>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</si>
  <si>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</si>
  <si>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</si>
  <si>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</si>
  <si>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</si>
  <si>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</si>
  <si>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</si>
  <si>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</si>
  <si>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</si>
  <si>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</si>
  <si>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</si>
  <si>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</si>
  <si>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</si>
  <si>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</si>
  <si>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</si>
  <si>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</si>
  <si>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</si>
  <si>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</si>
  <si>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</si>
  <si>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</si>
  <si>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</si>
  <si>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</si>
  <si>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</si>
  <si>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</si>
  <si>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</si>
  <si>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</si>
  <si>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</si>
  <si>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</si>
  <si>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</si>
  <si>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</si>
  <si>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</si>
  <si>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</si>
  <si>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</si>
  <si>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</si>
  <si>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</si>
  <si>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</si>
  <si>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</si>
  <si>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</si>
  <si>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</si>
  <si>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</si>
  <si>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</si>
  <si>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ROW_ACT</t>
  </si>
  <si>
    <t>ENV</t>
  </si>
  <si>
    <t>TSUE</t>
  </si>
  <si>
    <t>PEFA_IND01</t>
  </si>
  <si>
    <t>PEFA_IND02</t>
  </si>
  <si>
    <t>PEFA_IND03</t>
  </si>
  <si>
    <t>PEFA_IND04</t>
  </si>
  <si>
    <t>PEFA_IND05</t>
  </si>
  <si>
    <t>PEFA_IND06</t>
  </si>
  <si>
    <t>PEFA_IND07</t>
  </si>
  <si>
    <t>DEU_RES</t>
  </si>
  <si>
    <t>TOT_NRA</t>
  </si>
  <si>
    <t>NRA_FISH</t>
  </si>
  <si>
    <t>NRA_I60</t>
  </si>
  <si>
    <t>NRA_I61</t>
  </si>
  <si>
    <t>NRA_I62</t>
  </si>
  <si>
    <t>TOT_NRES</t>
  </si>
  <si>
    <t>NRES_I60</t>
  </si>
  <si>
    <t>NRES_I61</t>
  </si>
  <si>
    <t>NRES_I62</t>
  </si>
  <si>
    <t>ADJ_OTH</t>
  </si>
  <si>
    <t>MEMO_BEYO5AQ</t>
  </si>
  <si>
    <t>GIEC_TER</t>
  </si>
  <si>
    <t>Total producteurs (01-99 )</t>
  </si>
  <si>
    <t>COMPTES DES FLUX PHYSIQUES D'ENERGIE</t>
  </si>
  <si>
    <t>Tableau A</t>
  </si>
  <si>
    <t>Tableau B</t>
  </si>
  <si>
    <t>Tableau C</t>
  </si>
  <si>
    <t>Tableau D</t>
  </si>
  <si>
    <t>Tableau E</t>
  </si>
  <si>
    <t>Tableau E - Tableau de concordance</t>
  </si>
  <si>
    <t>Tableau D - Vecteurs des indicateurs énergétiques clés</t>
  </si>
  <si>
    <t>Tableau C - Tableau des emplois physiques des flux d'énergie générant des émissions</t>
  </si>
  <si>
    <t>Tableau B - Tableau des emplois des flux d’énergie</t>
  </si>
  <si>
    <t>Physical Energy Flow Accounts (PEFA)</t>
  </si>
  <si>
    <t>Tableau A - Tableau des ressources pour les flux d’énergie</t>
  </si>
  <si>
    <t xml:space="preserve">Extraction des ressources énergétiques naturelles par activité économique </t>
  </si>
  <si>
    <t>Production domestique de produits énergétiques</t>
  </si>
  <si>
    <t xml:space="preserve">Consommation de déchets pour usages énergétiques </t>
  </si>
  <si>
    <t>Consommation énergétique domestique nette</t>
  </si>
  <si>
    <t>Tableau D - Vecteurs d'indicateurs énergétiques clés</t>
  </si>
  <si>
    <t>Total des ressources</t>
  </si>
  <si>
    <t>Total des emplois</t>
  </si>
  <si>
    <t xml:space="preserve">Tableau C - Tableau des emplois physiques des flux d'énergie générant des émissions
</t>
  </si>
  <si>
    <t>Utilisation totale d'énergie par les unités résidentes (principe de résidence)</t>
  </si>
  <si>
    <t>(−) Utilisation d'énergie par les unités résidentes à l'étranger</t>
  </si>
  <si>
    <t xml:space="preserve">     Navires de pêche nationaux opérant à l’étranger</t>
  </si>
  <si>
    <t>Transport aérien international opéré par des unités résidentes</t>
  </si>
  <si>
    <t>(+) Utilisation d'énergie par des non-résidents sur le territoire</t>
  </si>
  <si>
    <t xml:space="preserve">      Transport terrestre opéré par des non-résidents sur le territoire</t>
  </si>
  <si>
    <t xml:space="preserve">      Transport aérien opéré par des non-résidents sur le territoire</t>
  </si>
  <si>
    <t>(=) Consommation intérieure brute d'énergie (sur base du territoire)</t>
  </si>
  <si>
    <t>Transport terrestre des unités résidentes opérants à l'étranger</t>
  </si>
  <si>
    <t>Total des entrées/sorties énergétiques</t>
  </si>
  <si>
    <t>Energie contenue dans les produits dutilisation non énergétique</t>
  </si>
  <si>
    <t>Tableau A : Tableau des ressources pour les flux d'énergie, en térajoules</t>
  </si>
  <si>
    <t>Tableau B - Tableau des emplois des flux d'énergie, en térajoules</t>
  </si>
  <si>
    <t>Explications des éléments du tableau E:</t>
  </si>
  <si>
    <t>Cette valeur est la consommation énergétique domestique nette du tableau D</t>
  </si>
  <si>
    <t>Carburant prélevé à l'étranger par des navires de pêche résidents</t>
  </si>
  <si>
    <t>Carburant acheté à l'étranger par des unités résidentes pour transport terrestre (rail inclus)</t>
  </si>
  <si>
    <t>Transport par eau international entrepris par des unités résidentes</t>
  </si>
  <si>
    <t>Carburant acheté par des non-résidents en Belgique pour le transport terrestre (rail inclus)</t>
  </si>
  <si>
    <t xml:space="preserve">Carburant prélevé en Belgique par les unités résidentes pour le transport aérien international </t>
  </si>
  <si>
    <t>Carburant prélevé  en Belgique par des non-résidents pour le transport par eau domestique.</t>
  </si>
  <si>
    <t>Carburant prélevé en Belgique par les non-résidents pour le transport aérien domestique et international.</t>
  </si>
  <si>
    <t>Consommation intérieure brute d'énergie (GIEC) telle que compilée et publiée par Eurostat (harmonisée internationnallement). Le GIEC n'inclut aucune consommation d'énergie pour le transport par eau international.</t>
  </si>
  <si>
    <t>élément 1</t>
  </si>
  <si>
    <t>élément 2.1</t>
  </si>
  <si>
    <t>élément 2.2</t>
  </si>
  <si>
    <t>élément 2.3</t>
  </si>
  <si>
    <t>élément 2.4</t>
  </si>
  <si>
    <t>élément 3.1</t>
  </si>
  <si>
    <t>élément 3.2</t>
  </si>
  <si>
    <t xml:space="preserve">élément 3.3 </t>
  </si>
  <si>
    <t>élément 4.m</t>
  </si>
  <si>
    <t>élément 5</t>
  </si>
  <si>
    <t>Il est possible que l'élément 1 inclut les flux d'énergie au-delà de ceux rapportés dans les statistiques énergétiques, dès lors ils ne sont pas inclus dans l'élément 5 qui est dérivé des statstiques énergétiques. Ces flux d'énergie 'au-delà des statistiques énergétiques' sont inclus dans l'élément 4 et peuvent être présentés ici comme un 'élément-mémo' séparé.</t>
  </si>
  <si>
    <t xml:space="preserve">Le tableau A décrit l’origine de tous les flux d’énergie. Il présente cinq catégories de source : l’environnement, les branches d’activité, les ménages, le reste du monde et l’accumulation. </t>
  </si>
  <si>
    <t>Le tableau B enregistre les emplois des différents flux par utilisateur. Il existe cinq catégories d’utilisateur : les branches d’activité, les ménages, le reste du monde, l’accumulation et l’environnement.</t>
  </si>
  <si>
    <t>Le tableau C détermine quels flux d’énergie enregistrés dans le tableau des emplois génèrent des émissions.</t>
  </si>
  <si>
    <t>Le tableau D regroupe des indicateurs énergétiques répartis entre production, consommation et accumulation. Il calcule sept indicateurs clés dérivés des tableaux A et B.</t>
  </si>
  <si>
    <t>Le tableau E réconcilie le principe de résidence et le principe du territoire. Il décrit les principales corrections apportées à l’indicateur clé selon le principe de résidence pour obtenir l’indicateur clé selon le principe du territoire.</t>
  </si>
  <si>
    <t>Activités économiques du reste du monde</t>
  </si>
  <si>
    <t>Consommation intermédiaire de produits énergétiques</t>
  </si>
  <si>
    <t xml:space="preserve">Consommation de produits énergétiques par les ménages </t>
  </si>
  <si>
    <t>Tableau E - Tableau de concordance 
Concordance entre l'indicateur des comptes de l'énergie (principe de résidence) et l'indicateur des bilans énergétiques (principe de territoire)</t>
  </si>
  <si>
    <t xml:space="preserve">    Transport par eau opéré par des non-résidents sur le territoire</t>
  </si>
  <si>
    <t>(+/-) Autres adaptations et écarts statistiques</t>
  </si>
  <si>
    <t xml:space="preserve">        (−) dont (memo) : flux d'énergie non rapportés dans les statistiques énergétiques mais inclus dans les PEFA (élément 1)</t>
  </si>
  <si>
    <t xml:space="preserve">Carburant prévelé par des unités résidentes (1) pour le 'transport par eau international' comme défini dans les statistiques énergétiques, incluant partiellement le carburant prélevé dans les ports domestiques (enregistré comme 'bunkers maritimes internationaux' dans les statistiques énergétiques); et/ou (2) pour le 'transport par eau domestique' à l'étranger. Le 'transport par eau international' renvoit aux trajets entre ports de départ et d'arrivée qui sont sur des territoires nationaux différents, le 'transport par eau domestique' renvoit aux trajets entre ports de départ et d'arrivée se trouvant sur le même territoire national. </t>
  </si>
  <si>
    <t xml:space="preserve">élément 4 </t>
  </si>
  <si>
    <t>Inclu les adapations concernant la consommation d'énergie enregistrée dans les PEFA mais non rapportées dans les statistiques énergétiques (5 IEA/Eurostat annual questionnaires), et dès lors non inclus dans la consommation intérieure brute d'néergie (GIEC)</t>
  </si>
  <si>
    <t>Consommation énergétique domestique nette pour usages non énergétiques</t>
  </si>
  <si>
    <t>Utilisations d'énergie générant des émissions</t>
  </si>
  <si>
    <t>Consommation énergétique domestique nette pour usages énergétiques</t>
  </si>
  <si>
    <t>PEFA_IND06a</t>
  </si>
  <si>
    <t>PEFA_IND06b</t>
  </si>
  <si>
    <t>PEFA_IND08</t>
  </si>
  <si>
    <t>Le tableau B1 enregistre la transformation des différents flux d'énergie par utilisateur. Il existe cinq catégories d’utilisateur : les branches d’activité, les ménages, le reste du monde, l’accumulation et l’environnement.</t>
  </si>
  <si>
    <t>Le tableau B2 enregistre la consommation finale des différents flux d'énergie par utilisateur. Il existe cinq catégories d’utilisateur : les branches d’activité, les ménages, le reste du monde, l’accumulation et l’environnement.</t>
  </si>
  <si>
    <t>Tableau B1</t>
  </si>
  <si>
    <t>Tableau B2</t>
  </si>
  <si>
    <t>Tableau B1 - Tableau de transformation des flux d’énergie</t>
  </si>
  <si>
    <t>Tableau B2 - Tableau de consommation finale des flux d’énergie</t>
  </si>
  <si>
    <t>Tableau B1 -  Tableau de transformation des flux d’énergie, en térajoules</t>
  </si>
  <si>
    <t>Tableau B2 - Tableau de consommation finale des flux d’énergie, en térajoules</t>
  </si>
  <si>
    <t>Consommation TJ</t>
  </si>
  <si>
    <t/>
  </si>
  <si>
    <t>Comparaison à Tableau D - consommation domestique nette</t>
  </si>
  <si>
    <t>Total consommation TJ avec utilisation non énergétique</t>
  </si>
  <si>
    <t>Consommation finale (Tableau B2 - P + R28 + R29)</t>
  </si>
  <si>
    <t>Consommation de transformation (Tableau B1)</t>
  </si>
  <si>
    <t>Ressources (Tableau A - P + R30 + R31)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</si>
</sst>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5" x14ac:knownFonts="1">
    <font>
      <sz val="11"/>
      <color theme="1"/>
      <name val="Calibri"/>
      <family val="2"/>
      <scheme val="minor"/>
    </font>
    <font>
      <sz val="11"/>
      <color theme="1"/>
      <name val="Calibri"/>
      <family val="2"/>
      <scheme val="minor"/>
    </font>
    <font>
      <sz val="10"/>
      <name val="Arial"/>
      <family val="2"/>
    </font>
    <font>
      <sz val="11"/>
      <color indexed="8"/>
      <name val="Arial"/>
      <family val="2"/>
    </font>
    <font>
      <b/>
      <sz val="11"/>
      <color indexed="10"/>
      <name val="Arial"/>
      <family val="2"/>
    </font>
    <font>
      <sz val="10"/>
      <color indexed="8"/>
      <name val="Arial"/>
      <family val="2"/>
    </font>
    <font>
      <b/>
      <sz val="10"/>
      <color indexed="8"/>
      <name val="Arial"/>
      <family val="2"/>
    </font>
    <font>
      <b/>
      <u/>
      <sz val="10"/>
      <color indexed="8"/>
      <name val="Arial"/>
      <family val="2"/>
    </font>
    <font>
      <sz val="10"/>
      <color rgb="FFFF0000"/>
      <name val="Arial"/>
      <family val="2"/>
    </font>
    <font>
      <b/>
      <sz val="10"/>
      <name val="Arial"/>
      <family val="2"/>
    </font>
    <font>
      <b/>
      <sz val="10"/>
      <color rgb="FFFF0000"/>
      <name val="Arial"/>
      <family val="2"/>
    </font>
    <font>
      <b/>
      <sz val="10"/>
      <color rgb="FF000000"/>
      <name val="Arial"/>
      <family val="2"/>
    </font>
    <font>
      <sz val="12"/>
      <color indexed="8"/>
      <name val="Arial"/>
      <family val="2"/>
    </font>
    <font>
      <sz val="12"/>
      <name val="Arial"/>
      <family val="2"/>
    </font>
    <font>
      <sz val="10"/>
      <color indexed="62"/>
      <name val="Arial"/>
      <family val="2"/>
    </font>
    <font>
      <sz val="10"/>
      <color rgb="FF000000"/>
      <name val="Arial"/>
      <family val="2"/>
    </font>
    <font>
      <b/>
      <sz val="11"/>
      <color rgb="FFFF0000"/>
      <name val="Arial"/>
      <family val="2"/>
    </font>
    <font>
      <sz val="11"/>
      <color rgb="FFFF0000"/>
      <name val="Arial"/>
      <family val="2"/>
    </font>
    <font>
      <b/>
      <sz val="11"/>
      <color rgb="FF000000"/>
      <name val="Arial"/>
      <family val="2"/>
    </font>
    <font>
      <b/>
      <sz val="11"/>
      <color indexed="10"/>
      <name val="Arial"/>
      <family val="2"/>
    </font>
    <font>
      <sz val="10"/>
      <color indexed="8"/>
      <name val="Arial"/>
      <family val="2"/>
    </font>
    <font>
      <b/>
      <sz val="10"/>
      <color indexed="8"/>
      <name val="Arial"/>
      <family val="2"/>
    </font>
    <font>
      <sz val="10"/>
      <name val="Arial"/>
      <family val="2"/>
    </font>
    <font>
      <b/>
      <u/>
      <sz val="10"/>
      <color indexed="8"/>
      <name val="Arial"/>
      <family val="2"/>
    </font>
    <font>
      <b/>
      <sz val="10"/>
      <name val="Arial"/>
      <family val="2"/>
    </font>
    <font>
      <b/>
      <sz val="10"/>
      <color rgb="FF000000"/>
      <name val="Arial"/>
      <family val="2"/>
    </font>
    <font>
      <b/>
      <sz val="10"/>
      <color rgb="FFFF0000"/>
      <name val="Arial"/>
      <family val="2"/>
    </font>
    <font>
      <sz val="12"/>
      <color indexed="8"/>
      <name val="Arial"/>
      <family val="2"/>
    </font>
    <font>
      <sz val="12"/>
      <name val="Arial"/>
      <family val="2"/>
    </font>
    <font>
      <sz val="10"/>
      <color rgb="FF000000"/>
      <name val="Arial"/>
      <family val="2"/>
    </font>
    <font>
      <sz val="10"/>
      <color rgb="FFFF0000"/>
      <name val="Arial"/>
      <family val="2"/>
    </font>
    <font>
      <sz val="10"/>
      <color indexed="62"/>
      <name val="Arial"/>
      <family val="2"/>
    </font>
    <font>
      <sz val="11"/>
      <color indexed="8"/>
      <name val="Arial"/>
      <family val="2"/>
    </font>
    <font>
      <b/>
      <sz val="12"/>
      <name val="Arial"/>
      <family val="2"/>
    </font>
    <font>
      <b/>
      <sz val="11"/>
      <color indexed="10"/>
      <name val="Arial"/>
      <family val="2"/>
    </font>
    <font>
      <sz val="10"/>
      <color indexed="8"/>
      <name val="Arial"/>
      <family val="2"/>
    </font>
    <font>
      <sz val="10"/>
      <name val="Arial"/>
      <family val="2"/>
    </font>
    <font>
      <b/>
      <sz val="10"/>
      <color indexed="8"/>
      <name val="Arial"/>
      <family val="2"/>
    </font>
    <font>
      <b/>
      <sz val="10"/>
      <color rgb="FF000000"/>
      <name val="Arial"/>
      <family val="2"/>
    </font>
    <font>
      <sz val="10"/>
      <color rgb="FF000000"/>
      <name val="Arial"/>
      <family val="2"/>
    </font>
    <font>
      <i/>
      <sz val="10"/>
      <color indexed="8"/>
      <name val="Arial"/>
      <family val="2"/>
    </font>
    <font>
      <i/>
      <sz val="10"/>
      <color rgb="FF000000"/>
      <name val="Arial"/>
      <family val="2"/>
    </font>
    <font>
      <b/>
      <sz val="9"/>
      <name val="Arial"/>
      <family val="2"/>
    </font>
    <font>
      <sz val="11"/>
      <name val="Arial"/>
      <family val="2"/>
    </font>
    <font>
      <sz val="9"/>
      <name val="Arial"/>
      <family val="2"/>
    </font>
    <font>
      <sz val="10"/>
      <color theme="1"/>
      <name val="Palatino Linotype"/>
      <family val="1"/>
    </font>
    <font>
      <b/>
      <sz val="14"/>
      <color theme="1"/>
      <name val="Calibri"/>
      <family val="2"/>
      <scheme val="minor"/>
    </font>
    <font>
      <b/>
      <sz val="11"/>
      <name val="Arial"/>
      <family val="2"/>
    </font>
    <font>
      <sz val="11"/>
      <color theme="0"/>
      <name val="Calibri"/>
      <family val="2"/>
      <scheme val="minor"/>
    </font>
    <font>
      <b/>
      <sz val="12"/>
      <color theme="0"/>
      <name val="Arial"/>
      <family val="2"/>
    </font>
    <font>
      <b/>
      <sz val="10"/>
      <color theme="0"/>
      <name val="Arial"/>
      <family val="2"/>
    </font>
    <font>
      <sz val="10"/>
      <color theme="0"/>
      <name val="Arial"/>
      <family val="2"/>
    </font>
    <font>
      <sz val="14"/>
      <color theme="0"/>
      <name val="Arial"/>
      <family val="2"/>
    </font>
    <font>
      <i/>
      <sz val="10"/>
      <color theme="0"/>
      <name val="Arial"/>
      <family val="2"/>
    </font>
    <font>
      <sz val="9"/>
      <color theme="0"/>
      <name val="Arial"/>
      <family val="2"/>
    </font>
  </fonts>
  <fills count="9">
    <fill>
      <patternFill patternType="none"/>
    </fill>
    <fill>
      <patternFill patternType="gray125"/>
    </fill>
    <fill>
      <patternFill patternType="solid">
        <fgColor indexed="22"/>
        <bgColor indexed="64"/>
      </patternFill>
    </fill>
    <fill>
      <patternFill patternType="solid">
        <fgColor indexed="30"/>
        <bgColor indexed="64"/>
      </patternFill>
    </fill>
    <fill>
      <patternFill patternType="solid">
        <fgColor rgb="FFC0C0C0"/>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123">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right/>
      <top/>
      <bottom style="thin">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23"/>
      </right>
      <top/>
      <bottom/>
      <diagonal/>
    </border>
    <border>
      <left/>
      <right/>
      <top style="thin">
        <color indexed="23"/>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style="thin">
        <color indexed="10"/>
      </top>
      <bottom style="thin">
        <color indexed="23"/>
      </bottom>
      <diagonal/>
    </border>
    <border>
      <left style="thin">
        <color indexed="23"/>
      </left>
      <right/>
      <top style="thin">
        <color indexed="10"/>
      </top>
      <bottom style="thin">
        <color indexed="23"/>
      </bottom>
      <diagonal/>
    </border>
    <border>
      <left style="thin">
        <color indexed="9"/>
      </left>
      <right/>
      <top/>
      <bottom style="thin">
        <color indexed="9"/>
      </bottom>
      <diagonal/>
    </border>
    <border>
      <left style="thin">
        <color theme="0" tint="-0.499984740745262"/>
      </left>
      <right/>
      <top style="thin">
        <color indexed="23"/>
      </top>
      <bottom style="thin">
        <color indexed="23"/>
      </bottom>
      <diagonal/>
    </border>
    <border>
      <left style="thin">
        <color indexed="23"/>
      </left>
      <right style="thin">
        <color indexed="9"/>
      </right>
      <top style="thin">
        <color indexed="9"/>
      </top>
      <bottom style="thin">
        <color indexed="9"/>
      </bottom>
      <diagonal/>
    </border>
    <border>
      <left style="thin">
        <color indexed="23"/>
      </left>
      <right style="thin">
        <color indexed="23"/>
      </right>
      <top style="thin">
        <color indexed="23"/>
      </top>
      <bottom style="hair">
        <color indexed="23"/>
      </bottom>
      <diagonal/>
    </border>
    <border>
      <left style="thin">
        <color indexed="23"/>
      </left>
      <right style="thin">
        <color indexed="23"/>
      </right>
      <top style="thin">
        <color indexed="23"/>
      </top>
      <bottom style="hair">
        <color indexed="55"/>
      </bottom>
      <diagonal/>
    </border>
    <border>
      <left style="thin">
        <color indexed="23"/>
      </left>
      <right/>
      <top style="thin">
        <color indexed="23"/>
      </top>
      <bottom style="hair">
        <color indexed="23"/>
      </bottom>
      <diagonal/>
    </border>
    <border>
      <left style="thin">
        <color theme="0" tint="-0.499984740745262"/>
      </left>
      <right/>
      <top/>
      <bottom/>
      <diagonal/>
    </border>
    <border>
      <left style="thin">
        <color theme="0" tint="-0.499984740745262"/>
      </left>
      <right/>
      <top style="thin">
        <color indexed="23"/>
      </top>
      <bottom/>
      <diagonal/>
    </border>
    <border>
      <left style="thin">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style="hair">
        <color indexed="55"/>
      </top>
      <bottom style="hair">
        <color indexed="55"/>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theme="0" tint="-0.499984740745262"/>
      </left>
      <right/>
      <top style="hair">
        <color theme="0" tint="-0.499984740745262"/>
      </top>
      <bottom style="hair">
        <color theme="0" tint="-0.499984740745262"/>
      </bottom>
      <diagonal/>
    </border>
    <border>
      <left style="thin">
        <color indexed="23"/>
      </left>
      <right/>
      <top style="hair">
        <color indexed="23"/>
      </top>
      <bottom style="thin">
        <color indexed="10"/>
      </bottom>
      <diagonal/>
    </border>
    <border>
      <left style="thin">
        <color theme="0" tint="-0.499984740745262"/>
      </left>
      <right/>
      <top style="hair">
        <color theme="0" tint="-0.499984740745262"/>
      </top>
      <bottom style="thin">
        <color indexed="10"/>
      </bottom>
      <diagonal/>
    </border>
    <border>
      <left/>
      <right style="thin">
        <color indexed="23"/>
      </right>
      <top style="hair">
        <color indexed="23"/>
      </top>
      <bottom/>
      <diagonal/>
    </border>
    <border>
      <left style="thin">
        <color theme="0" tint="-0.499984740745262"/>
      </left>
      <right/>
      <top style="thin">
        <color rgb="FFFF0000"/>
      </top>
      <bottom style="thin">
        <color indexed="23"/>
      </bottom>
      <diagonal/>
    </border>
    <border>
      <left/>
      <right/>
      <top style="thin">
        <color rgb="FFFF0000"/>
      </top>
      <bottom style="thin">
        <color indexed="23"/>
      </bottom>
      <diagonal/>
    </border>
    <border>
      <left/>
      <right/>
      <top style="thin">
        <color indexed="10"/>
      </top>
      <bottom style="thin">
        <color indexed="23"/>
      </bottom>
      <diagonal/>
    </border>
    <border>
      <left style="thin">
        <color indexed="23"/>
      </left>
      <right/>
      <top style="thin">
        <color indexed="23"/>
      </top>
      <bottom style="hair">
        <color indexed="55"/>
      </bottom>
      <diagonal/>
    </border>
    <border>
      <left style="thin">
        <color indexed="23"/>
      </left>
      <right/>
      <top style="hair">
        <color indexed="55"/>
      </top>
      <bottom style="hair">
        <color indexed="55"/>
      </bottom>
      <diagonal/>
    </border>
    <border>
      <left/>
      <right/>
      <top style="hair">
        <color indexed="55"/>
      </top>
      <bottom style="hair">
        <color indexed="55"/>
      </bottom>
      <diagonal/>
    </border>
    <border>
      <left/>
      <right/>
      <top style="thin">
        <color indexed="23"/>
      </top>
      <bottom style="hair">
        <color indexed="55"/>
      </bottom>
      <diagonal/>
    </border>
    <border>
      <left/>
      <right/>
      <top style="hair">
        <color indexed="55"/>
      </top>
      <bottom style="hair">
        <color theme="0" tint="-0.499984740745262"/>
      </bottom>
      <diagonal/>
    </border>
    <border>
      <left style="thin">
        <color theme="0" tint="-0.499984740745262"/>
      </left>
      <right/>
      <top/>
      <bottom style="hair">
        <color theme="0" tint="-0.499984740745262"/>
      </bottom>
      <diagonal/>
    </border>
    <border>
      <left/>
      <right/>
      <top/>
      <bottom style="hair">
        <color theme="0" tint="-0.499984740745262"/>
      </bottom>
      <diagonal/>
    </border>
    <border>
      <left style="thin">
        <color indexed="23"/>
      </left>
      <right style="thin">
        <color indexed="23"/>
      </right>
      <top style="hair">
        <color indexed="23"/>
      </top>
      <bottom/>
      <diagonal/>
    </border>
    <border>
      <left style="thin">
        <color indexed="23"/>
      </left>
      <right/>
      <top style="hair">
        <color indexed="23"/>
      </top>
      <bottom/>
      <diagonal/>
    </border>
    <border>
      <left/>
      <right/>
      <top style="hair">
        <color theme="0" tint="-0.499984740745262"/>
      </top>
      <bottom/>
      <diagonal/>
    </border>
    <border>
      <left style="hair">
        <color indexed="55"/>
      </left>
      <right/>
      <top style="hair">
        <color theme="0" tint="-0.499984740745262"/>
      </top>
      <bottom/>
      <diagonal/>
    </border>
    <border>
      <left style="thin">
        <color indexed="23"/>
      </left>
      <right/>
      <top style="thin">
        <color rgb="FFFF0000"/>
      </top>
      <bottom style="double">
        <color indexed="10"/>
      </bottom>
      <diagonal/>
    </border>
    <border>
      <left style="thin">
        <color indexed="23"/>
      </left>
      <right/>
      <top style="thin">
        <color rgb="FFFF0000"/>
      </top>
      <bottom/>
      <diagonal/>
    </border>
    <border>
      <left/>
      <right/>
      <top style="thin">
        <color rgb="FFFF0000"/>
      </top>
      <bottom/>
      <diagonal/>
    </border>
    <border>
      <left style="thin">
        <color indexed="23"/>
      </left>
      <right/>
      <top style="double">
        <color indexed="10"/>
      </top>
      <bottom style="double">
        <color indexed="23"/>
      </bottom>
      <diagonal/>
    </border>
    <border>
      <left style="thin">
        <color indexed="23"/>
      </left>
      <right style="thin">
        <color indexed="23"/>
      </right>
      <top/>
      <bottom/>
      <diagonal/>
    </border>
    <border>
      <left style="thin">
        <color theme="0" tint="-0.499984740745262"/>
      </left>
      <right/>
      <top style="thin">
        <color indexed="10"/>
      </top>
      <bottom style="thin">
        <color indexed="23"/>
      </bottom>
      <diagonal/>
    </border>
    <border>
      <left/>
      <right/>
      <top style="hair">
        <color indexed="55"/>
      </top>
      <bottom style="thin">
        <color indexed="10"/>
      </bottom>
      <diagonal/>
    </border>
    <border>
      <left style="hair">
        <color indexed="23"/>
      </left>
      <right/>
      <top style="thin">
        <color indexed="10"/>
      </top>
      <bottom style="thin">
        <color indexed="23"/>
      </bottom>
      <diagonal/>
    </border>
    <border>
      <left style="hair">
        <color indexed="23"/>
      </left>
      <right/>
      <top style="hair">
        <color indexed="55"/>
      </top>
      <bottom style="hair">
        <color indexed="55"/>
      </bottom>
      <diagonal/>
    </border>
    <border>
      <left style="thin">
        <color theme="0" tint="-0.499984740745262"/>
      </left>
      <right/>
      <top style="hair">
        <color indexed="55"/>
      </top>
      <bottom/>
      <diagonal/>
    </border>
    <border>
      <left style="hair">
        <color theme="0" tint="-0.499984740745262"/>
      </left>
      <right/>
      <top/>
      <bottom/>
      <diagonal/>
    </border>
    <border>
      <left style="thin">
        <color indexed="23"/>
      </left>
      <right/>
      <top style="hair">
        <color indexed="55"/>
      </top>
      <bottom/>
      <diagonal/>
    </border>
    <border>
      <left/>
      <right/>
      <top style="hair">
        <color indexed="55"/>
      </top>
      <bottom/>
      <diagonal/>
    </border>
    <border>
      <left style="thin">
        <color theme="0" tint="-0.499984740745262"/>
      </left>
      <right/>
      <top style="hair">
        <color theme="0" tint="-0.499984740745262"/>
      </top>
      <bottom/>
      <diagonal/>
    </border>
    <border>
      <left style="thin">
        <color indexed="23"/>
      </left>
      <right/>
      <top style="hair">
        <color theme="0" tint="-0.499984740745262"/>
      </top>
      <bottom/>
      <diagonal/>
    </border>
    <border>
      <left style="thin">
        <color indexed="23"/>
      </left>
      <right style="thin">
        <color indexed="23"/>
      </right>
      <top style="thin">
        <color indexed="10"/>
      </top>
      <bottom style="double">
        <color indexed="10"/>
      </bottom>
      <diagonal/>
    </border>
    <border>
      <left/>
      <right/>
      <top style="thin">
        <color rgb="FFFF0000"/>
      </top>
      <bottom style="double">
        <color indexed="10"/>
      </bottom>
      <diagonal/>
    </border>
    <border>
      <left style="thin">
        <color theme="0" tint="-0.499984740745262"/>
      </left>
      <right/>
      <top style="thin">
        <color rgb="FFFF0000"/>
      </top>
      <bottom style="double">
        <color indexed="10"/>
      </bottom>
      <diagonal/>
    </border>
    <border>
      <left style="hair">
        <color theme="0" tint="-0.34998626667073579"/>
      </left>
      <right/>
      <top style="thin">
        <color rgb="FFFF0000"/>
      </top>
      <bottom style="double">
        <color indexed="10"/>
      </bottom>
      <diagonal/>
    </border>
    <border>
      <left style="thin">
        <color theme="0" tint="-0.34998626667073579"/>
      </left>
      <right/>
      <top style="thin">
        <color rgb="FFFF0000"/>
      </top>
      <bottom style="double">
        <color indexed="10"/>
      </bottom>
      <diagonal/>
    </border>
    <border>
      <left style="thin">
        <color indexed="23"/>
      </left>
      <right style="thin">
        <color indexed="23"/>
      </right>
      <top style="double">
        <color indexed="10"/>
      </top>
      <bottom style="thin">
        <color indexed="23"/>
      </bottom>
      <diagonal/>
    </border>
    <border>
      <left style="thin">
        <color indexed="23"/>
      </left>
      <right/>
      <top style="double">
        <color indexed="10"/>
      </top>
      <bottom style="thin">
        <color indexed="23"/>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10"/>
      </bottom>
      <diagonal/>
    </border>
    <border>
      <left style="thin">
        <color indexed="23"/>
      </left>
      <right/>
      <top/>
      <bottom style="thin">
        <color indexed="10"/>
      </bottom>
      <diagonal/>
    </border>
    <border>
      <left style="thin">
        <color indexed="64"/>
      </left>
      <right/>
      <top/>
      <bottom/>
      <diagonal/>
    </border>
    <border>
      <left style="hair">
        <color indexed="23"/>
      </left>
      <right/>
      <top style="thin">
        <color indexed="23"/>
      </top>
      <bottom style="hair">
        <color indexed="23"/>
      </bottom>
      <diagonal/>
    </border>
    <border>
      <left style="hair">
        <color indexed="23"/>
      </left>
      <right/>
      <top style="hair">
        <color indexed="23"/>
      </top>
      <bottom/>
      <diagonal/>
    </border>
    <border>
      <left style="thin">
        <color theme="0" tint="-0.499984740745262"/>
      </left>
      <right/>
      <top/>
      <bottom style="thin">
        <color indexed="10"/>
      </bottom>
      <diagonal/>
    </border>
    <border>
      <left style="hair">
        <color indexed="23"/>
      </left>
      <right/>
      <top/>
      <bottom style="thin">
        <color indexed="10"/>
      </bottom>
      <diagonal/>
    </border>
    <border>
      <left style="thin">
        <color indexed="23"/>
      </left>
      <right/>
      <top style="thin">
        <color rgb="FFFF0000"/>
      </top>
      <bottom style="thin">
        <color indexed="23"/>
      </bottom>
      <diagonal/>
    </border>
    <border>
      <left style="hair">
        <color theme="0" tint="-0.499984740745262"/>
      </left>
      <right/>
      <top style="hair">
        <color indexed="55"/>
      </top>
      <bottom/>
      <diagonal/>
    </border>
    <border>
      <left style="hair">
        <color indexed="55"/>
      </left>
      <right/>
      <top style="hair">
        <color indexed="55"/>
      </top>
      <bottom/>
      <diagonal/>
    </border>
    <border>
      <left style="hair">
        <color theme="0" tint="-0.499984740745262"/>
      </left>
      <right/>
      <top/>
      <bottom style="thin">
        <color indexed="10"/>
      </bottom>
      <diagonal/>
    </border>
    <border>
      <left style="hair">
        <color indexed="55"/>
      </left>
      <right/>
      <top/>
      <bottom style="thin">
        <color indexed="10"/>
      </bottom>
      <diagonal/>
    </border>
    <border>
      <left/>
      <right/>
      <top style="thin">
        <color indexed="10"/>
      </top>
      <bottom style="double">
        <color indexed="10"/>
      </bottom>
      <diagonal/>
    </border>
    <border>
      <left style="hair">
        <color indexed="55"/>
      </left>
      <right/>
      <top style="hair">
        <color indexed="55"/>
      </top>
      <bottom style="hair">
        <color indexed="55"/>
      </bottom>
      <diagonal/>
    </border>
    <border>
      <left style="thin">
        <color indexed="23"/>
      </left>
      <right style="thin">
        <color indexed="23"/>
      </right>
      <top style="hair">
        <color indexed="23"/>
      </top>
      <bottom style="thin">
        <color indexed="23"/>
      </bottom>
      <diagonal/>
    </border>
    <border>
      <left style="thin">
        <color indexed="23"/>
      </left>
      <right/>
      <top style="hair">
        <color indexed="23"/>
      </top>
      <bottom style="thin">
        <color indexed="23"/>
      </bottom>
      <diagonal/>
    </border>
    <border>
      <left style="thin">
        <color indexed="23"/>
      </left>
      <right/>
      <top style="hair">
        <color indexed="55"/>
      </top>
      <bottom style="thin">
        <color indexed="23"/>
      </bottom>
      <diagonal/>
    </border>
    <border>
      <left/>
      <right/>
      <top style="hair">
        <color indexed="55"/>
      </top>
      <bottom style="thin">
        <color indexed="23"/>
      </bottom>
      <diagonal/>
    </border>
    <border>
      <left/>
      <right/>
      <top style="thin">
        <color indexed="9"/>
      </top>
      <bottom style="thin">
        <color indexed="9"/>
      </bottom>
      <diagonal/>
    </border>
    <border>
      <left style="thin">
        <color indexed="23"/>
      </left>
      <right style="thin">
        <color indexed="23"/>
      </right>
      <top style="thin">
        <color indexed="23"/>
      </top>
      <bottom style="thin">
        <color indexed="23"/>
      </bottom>
      <diagonal/>
    </border>
    <border>
      <left/>
      <right style="thin">
        <color indexed="23"/>
      </right>
      <top/>
      <bottom style="hair">
        <color indexed="23"/>
      </bottom>
      <diagonal/>
    </border>
    <border>
      <left style="thin">
        <color indexed="23"/>
      </left>
      <right style="thin">
        <color indexed="23"/>
      </right>
      <top/>
      <bottom style="hair">
        <color indexed="2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64"/>
      </right>
      <top/>
      <bottom/>
      <diagonal/>
    </border>
    <border>
      <left style="thin">
        <color indexed="64"/>
      </left>
      <right/>
      <top/>
      <bottom style="thin">
        <color indexed="23"/>
      </bottom>
      <diagonal/>
    </border>
    <border>
      <left style="thin">
        <color indexed="64"/>
      </left>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bottom style="hair">
        <color indexed="23"/>
      </bottom>
      <diagonal/>
    </border>
    <border>
      <left style="thin">
        <color indexed="23"/>
      </left>
      <right style="thin">
        <color indexed="64"/>
      </right>
      <top/>
      <bottom style="hair">
        <color indexed="23"/>
      </bottom>
      <diagonal/>
    </border>
    <border>
      <left style="thin">
        <color indexed="64"/>
      </left>
      <right/>
      <top style="hair">
        <color indexed="23"/>
      </top>
      <bottom style="hair">
        <color indexed="23"/>
      </bottom>
      <diagonal/>
    </border>
    <border>
      <left style="thin">
        <color indexed="23"/>
      </left>
      <right style="thin">
        <color indexed="64"/>
      </right>
      <top style="hair">
        <color indexed="23"/>
      </top>
      <bottom style="hair">
        <color indexed="23"/>
      </bottom>
      <diagonal/>
    </border>
    <border>
      <left style="thin">
        <color indexed="64"/>
      </left>
      <right/>
      <top style="hair">
        <color indexed="23"/>
      </top>
      <bottom/>
      <diagonal/>
    </border>
    <border>
      <left style="thin">
        <color indexed="23"/>
      </left>
      <right style="thin">
        <color indexed="64"/>
      </right>
      <top style="hair">
        <color indexed="23"/>
      </top>
      <bottom/>
      <diagonal/>
    </border>
    <border>
      <left style="thin">
        <color indexed="64"/>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style="thin">
        <color indexed="64"/>
      </right>
      <top style="thin">
        <color indexed="23"/>
      </top>
      <bottom style="thin">
        <color indexed="64"/>
      </bottom>
      <diagonal/>
    </border>
    <border>
      <left style="thin">
        <color indexed="23"/>
      </left>
      <right style="thin">
        <color indexed="64"/>
      </right>
      <top style="thin">
        <color indexed="23"/>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23"/>
      </bottom>
      <diagonal/>
    </border>
    <border>
      <left style="thin">
        <color indexed="23"/>
      </left>
      <right style="thin">
        <color indexed="23"/>
      </right>
      <top style="thin">
        <color indexed="64"/>
      </top>
      <bottom style="thin">
        <color indexed="64"/>
      </bottom>
      <diagonal/>
    </border>
    <border>
      <left style="thin">
        <color indexed="23"/>
      </left>
      <right style="thin">
        <color indexed="23"/>
      </right>
      <top/>
      <bottom style="thin">
        <color indexed="64"/>
      </bottom>
      <diagonal/>
    </border>
    <border>
      <left/>
      <right style="thin">
        <color indexed="23"/>
      </right>
      <top/>
      <bottom style="thin">
        <color indexed="64"/>
      </bottom>
      <diagonal/>
    </border>
    <border>
      <left style="thin">
        <color indexed="23"/>
      </left>
      <right/>
      <top style="thin">
        <color indexed="23"/>
      </top>
      <bottom style="thin">
        <color rgb="FFFF0000"/>
      </bottom>
      <diagonal/>
    </border>
    <border>
      <left/>
      <right/>
      <top/>
      <bottom style="thin">
        <color indexed="23"/>
      </bottom>
      <diagonal/>
    </border>
    <border>
      <left style="thin">
        <color theme="0" tint="-0.499984740745262"/>
      </left>
      <right/>
      <top/>
      <bottom style="thin">
        <color indexed="23"/>
      </bottom>
      <diagonal/>
    </border>
    <border>
      <left/>
      <right/>
      <top style="thin">
        <color indexed="23"/>
      </top>
      <bottom style="thin">
        <color rgb="FFFF0000"/>
      </bottom>
      <diagonal/>
    </border>
    <border>
      <left style="thin">
        <color indexed="23"/>
      </left>
      <right style="thin">
        <color indexed="23"/>
      </right>
      <top/>
      <bottom style="thin">
        <color rgb="FFFF0000"/>
      </bottom>
      <diagonal/>
    </border>
    <border>
      <left style="thin">
        <color indexed="23"/>
      </left>
      <right style="thin">
        <color indexed="23"/>
      </right>
      <top style="thin">
        <color indexed="64"/>
      </top>
      <bottom style="thin">
        <color rgb="FFFF0000"/>
      </bottom>
      <diagonal/>
    </border>
  </borders>
  <cellStyleXfs count="5">
    <xf numFmtId="0" fontId="0" fillId="0" borderId="0"/>
    <xf numFmtId="0" fontId="1" fillId="0" borderId="0"/>
    <xf numFmtId="0" fontId="2" fillId="0" borderId="0" applyNumberFormat="0" applyFont="0" applyFill="0" applyBorder="0" applyAlignment="0" applyProtection="0"/>
    <xf numFmtId="0" fontId="2" fillId="0" borderId="0"/>
    <xf numFmtId="0" fontId="2" fillId="0" borderId="0" applyNumberFormat="0" applyFont="0" applyFill="0" applyBorder="0" applyAlignment="0" applyProtection="0"/>
  </cellStyleXfs>
  <cellXfs count="394">
    <xf numFmtId="0" fontId="0" fillId="0" borderId="0" xfId="0"/>
    <xf numFmtId="0" fontId="2" fillId="0" borderId="0" xfId="1" applyFont="1" applyFill="1" applyBorder="1" applyAlignment="1" applyProtection="1">
      <alignment vertical="center" wrapText="1"/>
      <protection hidden="1"/>
    </xf>
    <xf numFmtId="0" fontId="3" fillId="0" borderId="0" xfId="1" applyFont="1" applyProtection="1">
      <protection hidden="1"/>
    </xf>
    <xf numFmtId="0" fontId="2" fillId="0" borderId="1" xfId="1" applyFont="1" applyFill="1" applyBorder="1" applyAlignment="1" applyProtection="1">
      <alignment vertical="center" wrapText="1"/>
      <protection hidden="1"/>
    </xf>
    <xf numFmtId="164" fontId="10" fillId="4" borderId="7" xfId="1" applyNumberFormat="1" applyFont="1" applyFill="1" applyBorder="1" applyAlignment="1" applyProtection="1">
      <alignment vertical="center"/>
      <protection locked="0"/>
    </xf>
    <xf numFmtId="164" fontId="10" fillId="4" borderId="10" xfId="1" applyNumberFormat="1" applyFont="1" applyFill="1" applyBorder="1" applyAlignment="1" applyProtection="1">
      <alignment vertical="center"/>
      <protection locked="0"/>
    </xf>
    <xf numFmtId="164" fontId="10" fillId="4" borderId="17"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vertical="center"/>
      <protection locked="0"/>
    </xf>
    <xf numFmtId="0" fontId="12" fillId="0" borderId="18" xfId="1" quotePrefix="1" applyFont="1" applyFill="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164" fontId="10" fillId="4" borderId="22" xfId="1" applyNumberFormat="1" applyFont="1" applyFill="1" applyBorder="1" applyAlignment="1" applyProtection="1">
      <alignment vertical="center"/>
      <protection locked="0"/>
    </xf>
    <xf numFmtId="164" fontId="10" fillId="4" borderId="0" xfId="1" applyNumberFormat="1" applyFont="1" applyFill="1" applyBorder="1" applyAlignment="1" applyProtection="1">
      <alignment vertical="center"/>
      <protection locked="0"/>
    </xf>
    <xf numFmtId="164" fontId="8" fillId="4" borderId="0" xfId="1" applyNumberFormat="1" applyFont="1" applyFill="1" applyBorder="1" applyAlignment="1" applyProtection="1">
      <alignment vertical="center"/>
      <protection locked="0"/>
    </xf>
    <xf numFmtId="164" fontId="10" fillId="4" borderId="23" xfId="1" applyNumberFormat="1" applyFont="1" applyFill="1" applyBorder="1" applyAlignment="1" applyProtection="1">
      <alignment vertical="center"/>
      <protection locked="0"/>
    </xf>
    <xf numFmtId="164" fontId="11" fillId="5" borderId="24" xfId="1" applyNumberFormat="1" applyFont="1" applyFill="1" applyBorder="1" applyAlignment="1" applyProtection="1">
      <alignment vertical="center"/>
      <protection locked="0"/>
    </xf>
    <xf numFmtId="0" fontId="14" fillId="0" borderId="0" xfId="1" applyFont="1" applyFill="1" applyBorder="1" applyAlignment="1" applyProtection="1">
      <alignment vertical="center" wrapText="1"/>
      <protection hidden="1"/>
    </xf>
    <xf numFmtId="164" fontId="11" fillId="5" borderId="29" xfId="1" applyNumberFormat="1" applyFont="1" applyFill="1" applyBorder="1" applyAlignment="1" applyProtection="1">
      <alignment vertical="center"/>
      <protection locked="0"/>
    </xf>
    <xf numFmtId="164" fontId="11" fillId="5" borderId="31" xfId="1" applyNumberFormat="1" applyFont="1" applyFill="1" applyBorder="1" applyAlignment="1" applyProtection="1">
      <alignment vertical="center"/>
      <protection locked="0"/>
    </xf>
    <xf numFmtId="164" fontId="11" fillId="5" borderId="15" xfId="1" applyNumberFormat="1" applyFont="1" applyFill="1" applyBorder="1" applyAlignment="1" applyProtection="1">
      <alignment vertical="center"/>
      <protection locked="0"/>
    </xf>
    <xf numFmtId="164" fontId="10" fillId="4" borderId="33" xfId="1" applyNumberFormat="1" applyFont="1" applyFill="1" applyBorder="1" applyAlignment="1" applyProtection="1">
      <alignment vertical="center"/>
      <protection locked="0"/>
    </xf>
    <xf numFmtId="164" fontId="10" fillId="4" borderId="34" xfId="1" applyNumberFormat="1" applyFont="1" applyFill="1" applyBorder="1" applyAlignment="1" applyProtection="1">
      <alignment vertical="center"/>
      <protection locked="0"/>
    </xf>
    <xf numFmtId="164" fontId="10" fillId="4" borderId="35" xfId="1" applyNumberFormat="1" applyFont="1" applyFill="1" applyBorder="1" applyAlignment="1" applyProtection="1">
      <alignment vertical="center"/>
      <protection locked="0"/>
    </xf>
    <xf numFmtId="0" fontId="2" fillId="0" borderId="0" xfId="4" applyNumberFormat="1" applyFont="1" applyFill="1" applyBorder="1" applyAlignment="1" applyProtection="1">
      <alignment vertical="center"/>
      <protection hidden="1"/>
    </xf>
    <xf numFmtId="164" fontId="11" fillId="5" borderId="37" xfId="1" applyNumberFormat="1" applyFont="1" applyFill="1" applyBorder="1" applyAlignment="1" applyProtection="1">
      <alignment vertical="center"/>
      <protection locked="0"/>
    </xf>
    <xf numFmtId="164" fontId="11" fillId="5" borderId="38" xfId="1" applyNumberFormat="1" applyFont="1" applyFill="1" applyBorder="1" applyAlignment="1" applyProtection="1">
      <alignment vertical="center"/>
      <protection locked="0"/>
    </xf>
    <xf numFmtId="164" fontId="15" fillId="5" borderId="38" xfId="1" applyNumberFormat="1" applyFont="1" applyFill="1" applyBorder="1" applyAlignment="1" applyProtection="1">
      <alignment vertical="center"/>
      <protection locked="0"/>
    </xf>
    <xf numFmtId="164" fontId="8" fillId="4" borderId="5" xfId="1" applyNumberFormat="1" applyFont="1" applyFill="1" applyBorder="1" applyAlignment="1" applyProtection="1">
      <alignment vertical="center"/>
      <protection locked="0"/>
    </xf>
    <xf numFmtId="164" fontId="10" fillId="4" borderId="5" xfId="1" applyNumberFormat="1" applyFont="1" applyFill="1" applyBorder="1" applyAlignment="1" applyProtection="1">
      <alignment vertical="center"/>
      <protection locked="0"/>
    </xf>
    <xf numFmtId="164" fontId="11" fillId="5" borderId="30" xfId="1" applyNumberFormat="1" applyFont="1" applyFill="1" applyBorder="1" applyAlignment="1" applyProtection="1">
      <alignment vertical="center"/>
      <protection locked="0"/>
    </xf>
    <xf numFmtId="164" fontId="10" fillId="4" borderId="39" xfId="1" applyNumberFormat="1" applyFont="1" applyFill="1" applyBorder="1" applyAlignment="1" applyProtection="1">
      <alignment vertical="center"/>
      <protection locked="0"/>
    </xf>
    <xf numFmtId="164" fontId="8" fillId="4" borderId="39" xfId="1" applyNumberFormat="1" applyFont="1" applyFill="1" applyBorder="1" applyAlignment="1" applyProtection="1">
      <alignment vertical="center"/>
      <protection locked="0"/>
    </xf>
    <xf numFmtId="0" fontId="2" fillId="0" borderId="2" xfId="4" applyNumberFormat="1" applyFont="1" applyFill="1" applyBorder="1" applyAlignment="1" applyProtection="1">
      <alignment vertical="center"/>
      <protection hidden="1"/>
    </xf>
    <xf numFmtId="164" fontId="15" fillId="5" borderId="40" xfId="1" applyNumberFormat="1" applyFont="1" applyFill="1" applyBorder="1" applyAlignment="1" applyProtection="1">
      <alignment vertical="center"/>
      <protection locked="0"/>
    </xf>
    <xf numFmtId="164" fontId="11" fillId="5" borderId="40" xfId="1" applyNumberFormat="1" applyFont="1" applyFill="1" applyBorder="1" applyAlignment="1" applyProtection="1">
      <alignment vertical="center"/>
      <protection locked="0"/>
    </xf>
    <xf numFmtId="164" fontId="11" fillId="5" borderId="41" xfId="1" applyNumberFormat="1" applyFont="1" applyFill="1" applyBorder="1" applyAlignment="1" applyProtection="1">
      <alignment vertical="center"/>
      <protection locked="0"/>
    </xf>
    <xf numFmtId="164" fontId="15" fillId="5" borderId="42" xfId="1" applyNumberFormat="1" applyFont="1" applyFill="1" applyBorder="1" applyAlignment="1" applyProtection="1">
      <alignment vertical="center"/>
      <protection locked="0"/>
    </xf>
    <xf numFmtId="164" fontId="15" fillId="5" borderId="45" xfId="1" applyNumberFormat="1" applyFont="1" applyFill="1" applyBorder="1" applyAlignment="1" applyProtection="1">
      <alignment vertical="center"/>
      <protection locked="0"/>
    </xf>
    <xf numFmtId="164" fontId="11" fillId="5" borderId="45" xfId="1" applyNumberFormat="1" applyFont="1" applyFill="1" applyBorder="1" applyAlignment="1" applyProtection="1">
      <alignment vertical="center"/>
      <protection locked="0"/>
    </xf>
    <xf numFmtId="164" fontId="15" fillId="5" borderId="46" xfId="1" applyNumberFormat="1" applyFont="1" applyFill="1" applyBorder="1" applyAlignment="1" applyProtection="1">
      <alignment vertical="center"/>
      <protection locked="0"/>
    </xf>
    <xf numFmtId="164" fontId="10" fillId="4" borderId="48" xfId="1" applyNumberFormat="1" applyFont="1" applyFill="1" applyBorder="1" applyAlignment="1" applyProtection="1">
      <alignment vertical="center"/>
      <protection locked="0"/>
    </xf>
    <xf numFmtId="164" fontId="10" fillId="4" borderId="49" xfId="1" applyNumberFormat="1" applyFont="1" applyFill="1" applyBorder="1" applyAlignment="1" applyProtection="1">
      <alignment vertical="center"/>
      <protection locked="0"/>
    </xf>
    <xf numFmtId="164" fontId="11" fillId="5" borderId="50" xfId="1" applyNumberFormat="1" applyFont="1" applyFill="1" applyBorder="1" applyAlignment="1" applyProtection="1">
      <alignment vertical="center"/>
      <protection locked="0"/>
    </xf>
    <xf numFmtId="164" fontId="10" fillId="4" borderId="50" xfId="1" applyNumberFormat="1" applyFont="1" applyFill="1" applyBorder="1" applyAlignment="1" applyProtection="1">
      <alignment vertical="center"/>
      <protection locked="0"/>
    </xf>
    <xf numFmtId="0" fontId="5" fillId="0" borderId="0" xfId="1" applyFont="1" applyFill="1" applyAlignment="1" applyProtection="1">
      <alignment vertical="center" wrapText="1"/>
    </xf>
    <xf numFmtId="0" fontId="5" fillId="0" borderId="0" xfId="1" applyFont="1" applyFill="1" applyBorder="1" applyAlignment="1" applyProtection="1">
      <alignment vertical="center" wrapText="1"/>
    </xf>
    <xf numFmtId="0" fontId="5" fillId="0" borderId="0" xfId="1" applyFont="1" applyFill="1" applyAlignment="1" applyProtection="1">
      <alignment vertical="center" wrapText="1"/>
      <protection hidden="1"/>
    </xf>
    <xf numFmtId="0" fontId="2" fillId="0" borderId="0" xfId="1" applyFont="1" applyFill="1" applyAlignment="1" applyProtection="1">
      <alignment vertical="center" wrapText="1"/>
      <protection hidden="1"/>
    </xf>
    <xf numFmtId="164" fontId="10" fillId="4" borderId="0" xfId="1" applyNumberFormat="1" applyFont="1" applyFill="1" applyBorder="1" applyAlignment="1" applyProtection="1">
      <alignment horizontal="right" vertical="center"/>
      <protection locked="0"/>
    </xf>
    <xf numFmtId="164" fontId="8" fillId="4" borderId="0" xfId="1" applyNumberFormat="1" applyFont="1" applyFill="1" applyBorder="1" applyAlignment="1" applyProtection="1">
      <alignment horizontal="right" vertical="center"/>
      <protection locked="0"/>
    </xf>
    <xf numFmtId="164" fontId="10" fillId="4" borderId="34" xfId="1" applyNumberFormat="1" applyFont="1" applyFill="1" applyBorder="1" applyAlignment="1" applyProtection="1">
      <alignment horizontal="right" vertical="center"/>
      <protection locked="0"/>
    </xf>
    <xf numFmtId="164" fontId="10" fillId="4" borderId="56" xfId="1" applyNumberFormat="1" applyFont="1" applyFill="1" applyBorder="1" applyAlignment="1" applyProtection="1">
      <alignment horizontal="right" vertical="center"/>
      <protection locked="0"/>
    </xf>
    <xf numFmtId="164" fontId="10" fillId="4" borderId="57" xfId="1" applyNumberFormat="1" applyFont="1" applyFill="1" applyBorder="1" applyAlignment="1" applyProtection="1">
      <alignment horizontal="right" vertical="center"/>
      <protection locked="0"/>
    </xf>
    <xf numFmtId="164" fontId="8" fillId="4" borderId="57" xfId="1" applyNumberFormat="1" applyFont="1" applyFill="1" applyBorder="1" applyAlignment="1" applyProtection="1">
      <alignment horizontal="right" vertical="center"/>
      <protection locked="0"/>
    </xf>
    <xf numFmtId="0" fontId="2" fillId="0" borderId="70" xfId="4" applyNumberFormat="1" applyFont="1" applyFill="1" applyBorder="1" applyAlignment="1" applyProtection="1">
      <alignment vertical="center"/>
      <protection hidden="1"/>
    </xf>
    <xf numFmtId="0" fontId="5" fillId="0" borderId="71" xfId="1" applyFont="1" applyFill="1" applyBorder="1" applyAlignment="1" applyProtection="1">
      <alignment vertical="center"/>
    </xf>
    <xf numFmtId="0" fontId="5" fillId="0" borderId="71" xfId="1" applyFont="1" applyFill="1" applyBorder="1" applyAlignment="1" applyProtection="1">
      <alignment vertical="center" wrapText="1"/>
    </xf>
    <xf numFmtId="0" fontId="5" fillId="0" borderId="70" xfId="1" applyFont="1" applyFill="1" applyBorder="1" applyAlignment="1" applyProtection="1">
      <alignment vertical="center" wrapText="1"/>
      <protection hidden="1"/>
    </xf>
    <xf numFmtId="0" fontId="3" fillId="0" borderId="0" xfId="1" applyFont="1" applyAlignment="1" applyProtection="1">
      <alignment vertical="center"/>
      <protection hidden="1"/>
    </xf>
    <xf numFmtId="164" fontId="10" fillId="4" borderId="35" xfId="1" applyNumberFormat="1" applyFont="1" applyFill="1" applyBorder="1" applyAlignment="1" applyProtection="1">
      <alignment horizontal="right" vertical="center"/>
      <protection locked="0"/>
    </xf>
    <xf numFmtId="164" fontId="10" fillId="4" borderId="23" xfId="1" applyNumberFormat="1" applyFont="1" applyFill="1" applyBorder="1" applyAlignment="1" applyProtection="1">
      <alignment horizontal="right" vertical="center"/>
      <protection locked="0"/>
    </xf>
    <xf numFmtId="164" fontId="10" fillId="4" borderId="5" xfId="1" applyNumberFormat="1" applyFont="1" applyFill="1" applyBorder="1" applyAlignment="1" applyProtection="1">
      <alignment horizontal="right" vertical="center"/>
      <protection locked="0"/>
    </xf>
    <xf numFmtId="164" fontId="10" fillId="4" borderId="22" xfId="1" applyNumberFormat="1" applyFont="1" applyFill="1" applyBorder="1" applyAlignment="1" applyProtection="1">
      <alignment horizontal="right" vertical="center"/>
      <protection locked="0"/>
    </xf>
    <xf numFmtId="164" fontId="8" fillId="4" borderId="72" xfId="1" applyNumberFormat="1" applyFont="1" applyFill="1" applyBorder="1" applyAlignment="1" applyProtection="1">
      <alignment horizontal="right" vertical="center"/>
      <protection locked="0"/>
    </xf>
    <xf numFmtId="164" fontId="10" fillId="4" borderId="73"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right" vertical="center"/>
      <protection locked="0"/>
    </xf>
    <xf numFmtId="164" fontId="10" fillId="4" borderId="68" xfId="1" applyNumberFormat="1" applyFont="1" applyFill="1" applyBorder="1" applyAlignment="1" applyProtection="1">
      <alignment horizontal="right" vertical="center"/>
      <protection locked="0"/>
    </xf>
    <xf numFmtId="164" fontId="10" fillId="4" borderId="76" xfId="1" applyNumberFormat="1" applyFont="1" applyFill="1" applyBorder="1" applyAlignment="1" applyProtection="1">
      <alignment horizontal="right" vertical="center"/>
      <protection locked="0"/>
    </xf>
    <xf numFmtId="164" fontId="8" fillId="4" borderId="76" xfId="1" applyNumberFormat="1" applyFont="1" applyFill="1" applyBorder="1" applyAlignment="1" applyProtection="1">
      <alignment horizontal="right" vertical="center"/>
      <protection locked="0"/>
    </xf>
    <xf numFmtId="164" fontId="10" fillId="4" borderId="60" xfId="1" applyNumberFormat="1" applyFont="1" applyFill="1" applyBorder="1" applyAlignment="1" applyProtection="1">
      <alignment horizontal="center" vertical="center"/>
      <protection locked="0"/>
    </xf>
    <xf numFmtId="164" fontId="10" fillId="4" borderId="22" xfId="1" applyNumberFormat="1" applyFont="1" applyFill="1" applyBorder="1" applyAlignment="1" applyProtection="1">
      <alignment horizontal="center" vertical="center"/>
      <protection locked="0"/>
    </xf>
    <xf numFmtId="164" fontId="10" fillId="4" borderId="77" xfId="1" applyNumberFormat="1" applyFont="1" applyFill="1" applyBorder="1" applyAlignment="1" applyProtection="1">
      <alignment horizontal="right" vertical="center"/>
      <protection locked="0"/>
    </xf>
    <xf numFmtId="164" fontId="10" fillId="4" borderId="78" xfId="1" applyNumberFormat="1" applyFont="1" applyFill="1" applyBorder="1" applyAlignment="1" applyProtection="1">
      <alignment horizontal="right" vertical="center"/>
      <protection locked="0"/>
    </xf>
    <xf numFmtId="164" fontId="8" fillId="4" borderId="78" xfId="1" applyNumberFormat="1" applyFont="1" applyFill="1" applyBorder="1" applyAlignment="1" applyProtection="1">
      <alignment horizontal="right" vertical="center"/>
      <protection locked="0"/>
    </xf>
    <xf numFmtId="164" fontId="10" fillId="4" borderId="77" xfId="1" applyNumberFormat="1" applyFont="1" applyFill="1" applyBorder="1" applyAlignment="1" applyProtection="1">
      <alignment horizontal="center" vertical="center"/>
      <protection locked="0"/>
    </xf>
    <xf numFmtId="164" fontId="10" fillId="4" borderId="79" xfId="1" applyNumberFormat="1" applyFont="1" applyFill="1" applyBorder="1" applyAlignment="1" applyProtection="1">
      <alignment horizontal="right" vertical="center"/>
      <protection locked="0"/>
    </xf>
    <xf numFmtId="164" fontId="10" fillId="4" borderId="80" xfId="1" applyNumberFormat="1" applyFont="1" applyFill="1" applyBorder="1" applyAlignment="1" applyProtection="1">
      <alignment horizontal="right" vertical="center"/>
      <protection locked="0"/>
    </xf>
    <xf numFmtId="164" fontId="8" fillId="4" borderId="81" xfId="1" applyNumberFormat="1" applyFont="1" applyFill="1" applyBorder="1" applyAlignment="1" applyProtection="1">
      <alignment horizontal="right" vertical="center"/>
      <protection locked="0"/>
    </xf>
    <xf numFmtId="164" fontId="8" fillId="4" borderId="59" xfId="1" applyNumberFormat="1" applyFont="1" applyFill="1" applyBorder="1" applyAlignment="1" applyProtection="1">
      <alignment horizontal="right" vertical="center"/>
      <protection locked="0"/>
    </xf>
    <xf numFmtId="164" fontId="10" fillId="4" borderId="82" xfId="1" applyNumberFormat="1" applyFont="1" applyFill="1" applyBorder="1" applyAlignment="1" applyProtection="1">
      <alignment horizontal="right" vertical="center"/>
      <protection locked="0"/>
    </xf>
    <xf numFmtId="164" fontId="8" fillId="4" borderId="83" xfId="1" applyNumberFormat="1" applyFont="1" applyFill="1" applyBorder="1" applyAlignment="1" applyProtection="1">
      <alignment horizontal="right" vertical="center"/>
      <protection locked="0"/>
    </xf>
    <xf numFmtId="164" fontId="10" fillId="4" borderId="84" xfId="1" applyNumberFormat="1" applyFont="1" applyFill="1" applyBorder="1" applyAlignment="1" applyProtection="1">
      <alignment horizontal="right" vertical="center"/>
      <protection locked="0"/>
    </xf>
    <xf numFmtId="0" fontId="2" fillId="0" borderId="2" xfId="4" applyNumberFormat="1" applyFont="1" applyFill="1" applyBorder="1" applyAlignment="1" applyProtection="1">
      <alignment vertical="center"/>
    </xf>
    <xf numFmtId="0" fontId="12" fillId="0" borderId="16" xfId="1" applyFont="1" applyFill="1" applyBorder="1" applyAlignment="1" applyProtection="1">
      <alignment vertical="center" wrapText="1"/>
    </xf>
    <xf numFmtId="0" fontId="2" fillId="0" borderId="2" xfId="1" applyFont="1" applyFill="1" applyBorder="1" applyAlignment="1" applyProtection="1">
      <alignment vertical="center" wrapText="1"/>
    </xf>
    <xf numFmtId="0" fontId="2" fillId="0" borderId="0" xfId="1" applyFont="1" applyFill="1" applyBorder="1" applyAlignment="1" applyProtection="1">
      <alignment vertical="center" wrapText="1"/>
    </xf>
    <xf numFmtId="164" fontId="11" fillId="5" borderId="36" xfId="1" applyNumberFormat="1" applyFont="1" applyFill="1" applyBorder="1" applyAlignment="1" applyProtection="1">
      <alignment horizontal="right" vertical="center"/>
    </xf>
    <xf numFmtId="164" fontId="11" fillId="5" borderId="39" xfId="1" applyNumberFormat="1" applyFont="1" applyFill="1" applyBorder="1" applyAlignment="1" applyProtection="1">
      <alignment horizontal="right" vertical="center"/>
    </xf>
    <xf numFmtId="164" fontId="15" fillId="5" borderId="39" xfId="1" applyNumberFormat="1" applyFont="1" applyFill="1" applyBorder="1" applyAlignment="1" applyProtection="1">
      <alignment horizontal="right" vertical="center"/>
    </xf>
    <xf numFmtId="164" fontId="10" fillId="4" borderId="36" xfId="1" applyNumberFormat="1" applyFont="1" applyFill="1" applyBorder="1" applyAlignment="1" applyProtection="1">
      <alignment horizontal="right" vertical="center"/>
    </xf>
    <xf numFmtId="164" fontId="8" fillId="4" borderId="39" xfId="1" applyNumberFormat="1" applyFont="1" applyFill="1" applyBorder="1" applyAlignment="1" applyProtection="1">
      <alignment horizontal="right" vertical="center"/>
    </xf>
    <xf numFmtId="164" fontId="10" fillId="4" borderId="39" xfId="1" applyNumberFormat="1" applyFont="1" applyFill="1" applyBorder="1" applyAlignment="1" applyProtection="1">
      <alignment horizontal="right" vertical="center"/>
    </xf>
    <xf numFmtId="164" fontId="11" fillId="5" borderId="37" xfId="1" applyNumberFormat="1" applyFont="1" applyFill="1" applyBorder="1" applyAlignment="1" applyProtection="1">
      <alignment horizontal="right" vertical="center"/>
    </xf>
    <xf numFmtId="164" fontId="11" fillId="5" borderId="38" xfId="1" applyNumberFormat="1" applyFont="1" applyFill="1" applyBorder="1" applyAlignment="1" applyProtection="1">
      <alignment horizontal="right" vertical="center"/>
    </xf>
    <xf numFmtId="164" fontId="15" fillId="5" borderId="38" xfId="1" applyNumberFormat="1" applyFont="1" applyFill="1" applyBorder="1" applyAlignment="1" applyProtection="1">
      <alignment horizontal="right" vertical="center"/>
    </xf>
    <xf numFmtId="164" fontId="10" fillId="4" borderId="37" xfId="1" applyNumberFormat="1" applyFont="1" applyFill="1" applyBorder="1" applyAlignment="1" applyProtection="1">
      <alignment horizontal="right" vertical="center"/>
    </xf>
    <xf numFmtId="164" fontId="8" fillId="4" borderId="38" xfId="1" applyNumberFormat="1" applyFont="1" applyFill="1" applyBorder="1" applyAlignment="1" applyProtection="1">
      <alignment horizontal="right" vertical="center"/>
    </xf>
    <xf numFmtId="164" fontId="10" fillId="4" borderId="38" xfId="1" applyNumberFormat="1" applyFont="1" applyFill="1" applyBorder="1" applyAlignment="1" applyProtection="1">
      <alignment horizontal="right" vertical="center"/>
    </xf>
    <xf numFmtId="164" fontId="15" fillId="5" borderId="85" xfId="1" applyNumberFormat="1" applyFont="1" applyFill="1" applyBorder="1" applyAlignment="1" applyProtection="1">
      <alignment horizontal="right" vertical="center"/>
    </xf>
    <xf numFmtId="164" fontId="11" fillId="5" borderId="85" xfId="1" applyNumberFormat="1" applyFont="1" applyFill="1" applyBorder="1" applyAlignment="1" applyProtection="1">
      <alignment horizontal="right" vertical="center"/>
    </xf>
    <xf numFmtId="164" fontId="11" fillId="5" borderId="88" xfId="1" applyNumberFormat="1" applyFont="1" applyFill="1" applyBorder="1" applyAlignment="1" applyProtection="1">
      <alignment horizontal="right" vertical="center"/>
    </xf>
    <xf numFmtId="164" fontId="11" fillId="5" borderId="89" xfId="1" applyNumberFormat="1" applyFont="1" applyFill="1" applyBorder="1" applyAlignment="1" applyProtection="1">
      <alignment horizontal="right" vertical="center"/>
    </xf>
    <xf numFmtId="164" fontId="15" fillId="5" borderId="89" xfId="1" applyNumberFormat="1" applyFont="1" applyFill="1" applyBorder="1" applyAlignment="1" applyProtection="1">
      <alignment horizontal="right" vertical="center"/>
    </xf>
    <xf numFmtId="164" fontId="10" fillId="4" borderId="88" xfId="1" applyNumberFormat="1" applyFont="1" applyFill="1" applyBorder="1" applyAlignment="1" applyProtection="1">
      <alignment horizontal="right" vertical="center"/>
    </xf>
    <xf numFmtId="164" fontId="10" fillId="4" borderId="89" xfId="1" applyNumberFormat="1" applyFont="1" applyFill="1" applyBorder="1" applyAlignment="1" applyProtection="1">
      <alignment horizontal="right" vertical="center"/>
    </xf>
    <xf numFmtId="0" fontId="12" fillId="0" borderId="16" xfId="1" applyFont="1" applyFill="1" applyBorder="1" applyAlignment="1" applyProtection="1">
      <alignment horizontal="right" vertical="center" wrapText="1"/>
    </xf>
    <xf numFmtId="0" fontId="12" fillId="0" borderId="3" xfId="1" applyFont="1" applyFill="1" applyBorder="1" applyAlignment="1" applyProtection="1">
      <alignment vertical="center" wrapText="1"/>
    </xf>
    <xf numFmtId="0" fontId="5" fillId="0" borderId="90" xfId="1" applyFont="1" applyFill="1" applyBorder="1" applyAlignment="1" applyProtection="1">
      <alignment vertical="center" wrapText="1"/>
    </xf>
    <xf numFmtId="164" fontId="16" fillId="4" borderId="22" xfId="1" applyNumberFormat="1" applyFont="1" applyFill="1" applyBorder="1" applyAlignment="1" applyProtection="1">
      <alignment vertical="center"/>
      <protection locked="0"/>
    </xf>
    <xf numFmtId="164" fontId="16" fillId="4" borderId="0" xfId="1" applyNumberFormat="1" applyFont="1" applyFill="1" applyBorder="1" applyAlignment="1" applyProtection="1">
      <alignment vertical="center"/>
      <protection locked="0"/>
    </xf>
    <xf numFmtId="164" fontId="17" fillId="4" borderId="0" xfId="1" applyNumberFormat="1" applyFont="1" applyFill="1" applyBorder="1" applyAlignment="1" applyProtection="1">
      <alignment vertical="center"/>
      <protection locked="0"/>
    </xf>
    <xf numFmtId="164" fontId="16" fillId="4" borderId="23" xfId="1" applyNumberFormat="1" applyFont="1" applyFill="1" applyBorder="1" applyAlignment="1" applyProtection="1">
      <alignment vertical="center"/>
      <protection locked="0"/>
    </xf>
    <xf numFmtId="164" fontId="18" fillId="5" borderId="24" xfId="1" applyNumberFormat="1" applyFont="1" applyFill="1" applyBorder="1" applyAlignment="1" applyProtection="1">
      <alignment vertical="center"/>
      <protection locked="0"/>
    </xf>
    <xf numFmtId="0" fontId="5" fillId="2" borderId="7" xfId="2" applyFont="1" applyFill="1" applyBorder="1" applyAlignment="1" applyProtection="1">
      <alignment horizontal="center" vertical="top" wrapText="1"/>
      <protection hidden="1"/>
    </xf>
    <xf numFmtId="0" fontId="6" fillId="2" borderId="7" xfId="2" applyFont="1" applyFill="1" applyBorder="1" applyAlignment="1" applyProtection="1">
      <alignment horizontal="center" vertical="top" wrapText="1"/>
      <protection hidden="1"/>
    </xf>
    <xf numFmtId="0" fontId="6" fillId="2" borderId="4" xfId="2" applyFont="1" applyFill="1" applyBorder="1" applyAlignment="1" applyProtection="1">
      <alignment horizontal="center" vertical="top" wrapText="1"/>
      <protection hidden="1"/>
    </xf>
    <xf numFmtId="0" fontId="6" fillId="3" borderId="4" xfId="1" applyFont="1" applyFill="1" applyBorder="1" applyAlignment="1" applyProtection="1">
      <alignment horizontal="center" vertical="top" wrapText="1"/>
      <protection hidden="1"/>
    </xf>
    <xf numFmtId="0" fontId="5" fillId="2" borderId="4" xfId="2" applyFont="1" applyFill="1" applyBorder="1" applyAlignment="1" applyProtection="1">
      <alignment horizontal="center" vertical="top" wrapText="1"/>
      <protection hidden="1"/>
    </xf>
    <xf numFmtId="0" fontId="6" fillId="2" borderId="5" xfId="2" applyFont="1" applyFill="1" applyBorder="1" applyAlignment="1" applyProtection="1">
      <alignment horizontal="center" vertical="top" wrapText="1"/>
      <protection hidden="1"/>
    </xf>
    <xf numFmtId="164" fontId="11" fillId="6" borderId="37" xfId="1" applyNumberFormat="1" applyFont="1" applyFill="1" applyBorder="1" applyAlignment="1" applyProtection="1">
      <alignment horizontal="right" vertical="center"/>
      <protection locked="0"/>
    </xf>
    <xf numFmtId="164" fontId="11" fillId="6" borderId="75" xfId="1" applyNumberFormat="1" applyFont="1" applyFill="1" applyBorder="1" applyAlignment="1" applyProtection="1">
      <alignment horizontal="right" vertical="center"/>
      <protection locked="0"/>
    </xf>
    <xf numFmtId="164" fontId="15" fillId="6" borderId="7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vertical="center"/>
      <protection locked="0"/>
    </xf>
    <xf numFmtId="164" fontId="11" fillId="6" borderId="35" xfId="1" applyNumberFormat="1" applyFont="1" applyFill="1" applyBorder="1" applyAlignment="1" applyProtection="1">
      <alignment horizontal="right" vertical="center"/>
      <protection locked="0"/>
    </xf>
    <xf numFmtId="164" fontId="11" fillId="6" borderId="24"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horizontal="right" vertical="center"/>
      <protection locked="0"/>
    </xf>
    <xf numFmtId="164" fontId="11" fillId="6" borderId="29"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vertical="center"/>
      <protection locked="0"/>
    </xf>
    <xf numFmtId="164" fontId="11" fillId="6" borderId="15" xfId="1" applyNumberFormat="1" applyFont="1" applyFill="1" applyBorder="1" applyAlignment="1" applyProtection="1">
      <alignment horizontal="right" vertical="center"/>
      <protection locked="0"/>
    </xf>
    <xf numFmtId="164" fontId="11" fillId="6" borderId="79" xfId="1" applyNumberFormat="1" applyFont="1" applyFill="1" applyBorder="1" applyAlignment="1" applyProtection="1">
      <alignment horizontal="right" vertical="center"/>
      <protection locked="0"/>
    </xf>
    <xf numFmtId="164" fontId="11" fillId="6" borderId="34" xfId="1" applyNumberFormat="1" applyFont="1" applyFill="1" applyBorder="1" applyAlignment="1" applyProtection="1">
      <alignment horizontal="right" vertical="center"/>
      <protection locked="0"/>
    </xf>
    <xf numFmtId="164" fontId="11" fillId="6" borderId="38" xfId="1" applyNumberFormat="1" applyFont="1" applyFill="1" applyBorder="1" applyAlignment="1" applyProtection="1">
      <alignment horizontal="right" vertical="center"/>
      <protection locked="0"/>
    </xf>
    <xf numFmtId="164" fontId="15" fillId="6" borderId="38" xfId="1" applyNumberFormat="1" applyFont="1" applyFill="1" applyBorder="1" applyAlignment="1" applyProtection="1">
      <alignment horizontal="right" vertical="center"/>
      <protection locked="0"/>
    </xf>
    <xf numFmtId="164" fontId="11" fillId="6" borderId="39" xfId="1" applyNumberFormat="1" applyFont="1" applyFill="1" applyBorder="1" applyAlignment="1" applyProtection="1">
      <alignment horizontal="right" vertical="center"/>
      <protection locked="0"/>
    </xf>
    <xf numFmtId="164" fontId="15" fillId="6" borderId="39" xfId="1" applyNumberFormat="1" applyFont="1" applyFill="1" applyBorder="1" applyAlignment="1" applyProtection="1">
      <alignment horizontal="right" vertical="center"/>
      <protection locked="0"/>
    </xf>
    <xf numFmtId="164" fontId="11" fillId="6" borderId="54" xfId="1" applyNumberFormat="1" applyFont="1" applyFill="1" applyBorder="1" applyAlignment="1" applyProtection="1">
      <alignment horizontal="right" vertical="center"/>
      <protection locked="0"/>
    </xf>
    <xf numFmtId="164" fontId="11" fillId="6" borderId="55" xfId="1" applyNumberFormat="1" applyFont="1" applyFill="1" applyBorder="1" applyAlignment="1" applyProtection="1">
      <alignment horizontal="right" vertical="center"/>
      <protection locked="0"/>
    </xf>
    <xf numFmtId="164" fontId="11" fillId="6" borderId="41" xfId="1" applyNumberFormat="1" applyFont="1" applyFill="1" applyBorder="1" applyAlignment="1" applyProtection="1">
      <alignment horizontal="right" vertical="center"/>
      <protection locked="0"/>
    </xf>
    <xf numFmtId="164" fontId="11" fillId="6" borderId="52" xfId="1" applyNumberFormat="1" applyFont="1" applyFill="1" applyBorder="1" applyAlignment="1" applyProtection="1">
      <alignment horizontal="right" vertical="center"/>
      <protection locked="0"/>
    </xf>
    <xf numFmtId="164" fontId="11" fillId="6" borderId="68" xfId="1" applyNumberFormat="1" applyFont="1" applyFill="1" applyBorder="1" applyAlignment="1" applyProtection="1">
      <alignment vertical="center"/>
      <protection locked="0"/>
    </xf>
    <xf numFmtId="164" fontId="11" fillId="6" borderId="68" xfId="1" applyNumberFormat="1" applyFont="1" applyFill="1" applyBorder="1" applyAlignment="1" applyProtection="1">
      <alignment horizontal="right" vertical="center"/>
      <protection locked="0"/>
    </xf>
    <xf numFmtId="0" fontId="22" fillId="0" borderId="1" xfId="1" applyFont="1" applyFill="1" applyBorder="1" applyAlignment="1" applyProtection="1">
      <alignment vertical="center" wrapText="1"/>
      <protection hidden="1"/>
    </xf>
    <xf numFmtId="0" fontId="22" fillId="0" borderId="0" xfId="1" applyFont="1" applyFill="1" applyBorder="1" applyAlignment="1" applyProtection="1">
      <alignment vertical="center" wrapText="1"/>
      <protection hidden="1"/>
    </xf>
    <xf numFmtId="0" fontId="21" fillId="2" borderId="13" xfId="2" applyFont="1" applyFill="1" applyBorder="1" applyAlignment="1" applyProtection="1">
      <alignment horizontal="center" vertical="top" wrapText="1"/>
      <protection hidden="1"/>
    </xf>
    <xf numFmtId="0" fontId="21" fillId="2" borderId="4" xfId="2" applyFont="1" applyFill="1" applyBorder="1" applyAlignment="1" applyProtection="1">
      <alignment horizontal="center" vertical="top" wrapText="1"/>
      <protection hidden="1"/>
    </xf>
    <xf numFmtId="0" fontId="27" fillId="0" borderId="18" xfId="1" quotePrefix="1" applyFont="1" applyFill="1" applyBorder="1" applyAlignment="1" applyProtection="1">
      <alignment vertical="center" wrapText="1"/>
      <protection hidden="1"/>
    </xf>
    <xf numFmtId="0" fontId="28" fillId="0" borderId="0" xfId="1" applyFont="1" applyFill="1" applyBorder="1" applyAlignment="1" applyProtection="1">
      <alignment vertical="center" wrapText="1"/>
      <protection hidden="1"/>
    </xf>
    <xf numFmtId="164" fontId="25" fillId="5" borderId="37" xfId="1" applyNumberFormat="1" applyFont="1" applyFill="1" applyBorder="1" applyAlignment="1" applyProtection="1">
      <alignment horizontal="right" vertical="center"/>
      <protection locked="0"/>
    </xf>
    <xf numFmtId="164" fontId="25" fillId="5" borderId="38" xfId="1" applyNumberFormat="1" applyFont="1" applyFill="1" applyBorder="1" applyAlignment="1" applyProtection="1">
      <alignment horizontal="right" vertical="center"/>
      <protection locked="0"/>
    </xf>
    <xf numFmtId="164" fontId="29" fillId="5" borderId="38" xfId="1" applyNumberFormat="1" applyFont="1" applyFill="1" applyBorder="1" applyAlignment="1" applyProtection="1">
      <alignment horizontal="right" vertical="center"/>
      <protection locked="0"/>
    </xf>
    <xf numFmtId="164" fontId="26" fillId="4" borderId="0" xfId="1" applyNumberFormat="1" applyFont="1" applyFill="1" applyBorder="1" applyAlignment="1" applyProtection="1">
      <alignment horizontal="right" vertical="center"/>
      <protection locked="0"/>
    </xf>
    <xf numFmtId="164" fontId="30" fillId="4" borderId="0" xfId="1" applyNumberFormat="1" applyFont="1" applyFill="1" applyBorder="1" applyAlignment="1" applyProtection="1">
      <alignment horizontal="right" vertical="center"/>
      <protection locked="0"/>
    </xf>
    <xf numFmtId="164" fontId="25" fillId="5" borderId="24" xfId="1" applyNumberFormat="1" applyFont="1" applyFill="1" applyBorder="1" applyAlignment="1" applyProtection="1">
      <alignment horizontal="right" vertical="center"/>
      <protection locked="0"/>
    </xf>
    <xf numFmtId="0" fontId="31" fillId="0" borderId="0" xfId="1" applyFont="1" applyFill="1" applyBorder="1" applyAlignment="1" applyProtection="1">
      <alignment vertical="center" wrapText="1"/>
      <protection hidden="1"/>
    </xf>
    <xf numFmtId="164" fontId="25" fillId="5" borderId="29" xfId="1" applyNumberFormat="1" applyFont="1" applyFill="1" applyBorder="1" applyAlignment="1" applyProtection="1">
      <alignment horizontal="right" vertical="center"/>
      <protection locked="0"/>
    </xf>
    <xf numFmtId="164" fontId="25" fillId="5" borderId="15" xfId="1" applyNumberFormat="1" applyFont="1" applyFill="1" applyBorder="1" applyAlignment="1" applyProtection="1">
      <alignment horizontal="right" vertical="center"/>
      <protection locked="0"/>
    </xf>
    <xf numFmtId="164" fontId="25" fillId="5" borderId="35" xfId="1" applyNumberFormat="1" applyFont="1" applyFill="1" applyBorder="1" applyAlignment="1" applyProtection="1">
      <alignment horizontal="right" vertical="center"/>
      <protection locked="0"/>
    </xf>
    <xf numFmtId="164" fontId="26" fillId="4" borderId="34" xfId="1" applyNumberFormat="1" applyFont="1" applyFill="1" applyBorder="1" applyAlignment="1" applyProtection="1">
      <alignment horizontal="right" vertical="center"/>
      <protection locked="0"/>
    </xf>
    <xf numFmtId="0" fontId="22" fillId="0" borderId="0" xfId="4" applyNumberFormat="1" applyFont="1" applyFill="1" applyBorder="1" applyAlignment="1" applyProtection="1">
      <alignment vertical="center"/>
      <protection hidden="1"/>
    </xf>
    <xf numFmtId="164" fontId="25" fillId="5" borderId="41" xfId="1" applyNumberFormat="1" applyFont="1" applyFill="1" applyBorder="1" applyAlignment="1" applyProtection="1">
      <alignment horizontal="right" vertical="center"/>
      <protection locked="0"/>
    </xf>
    <xf numFmtId="164" fontId="29" fillId="5" borderId="39" xfId="1" applyNumberFormat="1" applyFont="1" applyFill="1" applyBorder="1" applyAlignment="1" applyProtection="1">
      <alignment horizontal="right" vertical="center"/>
      <protection locked="0"/>
    </xf>
    <xf numFmtId="164" fontId="29" fillId="5" borderId="53" xfId="1" applyNumberFormat="1" applyFont="1" applyFill="1" applyBorder="1" applyAlignment="1" applyProtection="1">
      <alignment horizontal="right" vertical="center"/>
      <protection locked="0"/>
    </xf>
    <xf numFmtId="164" fontId="25" fillId="5" borderId="30" xfId="1" applyNumberFormat="1" applyFont="1" applyFill="1" applyBorder="1" applyAlignment="1" applyProtection="1">
      <alignment horizontal="right" vertical="center"/>
      <protection locked="0"/>
    </xf>
    <xf numFmtId="164" fontId="25" fillId="5" borderId="54" xfId="1" applyNumberFormat="1" applyFont="1" applyFill="1" applyBorder="1" applyAlignment="1" applyProtection="1">
      <alignment horizontal="right" vertical="center"/>
      <protection locked="0"/>
    </xf>
    <xf numFmtId="164" fontId="25" fillId="5" borderId="55" xfId="1" applyNumberFormat="1" applyFont="1" applyFill="1" applyBorder="1" applyAlignment="1" applyProtection="1">
      <alignment horizontal="right" vertical="center"/>
      <protection locked="0"/>
    </xf>
    <xf numFmtId="164" fontId="26" fillId="4" borderId="56" xfId="1" applyNumberFormat="1" applyFont="1" applyFill="1" applyBorder="1" applyAlignment="1" applyProtection="1">
      <alignment horizontal="right" vertical="center"/>
      <protection locked="0"/>
    </xf>
    <xf numFmtId="164" fontId="26" fillId="4" borderId="57" xfId="1" applyNumberFormat="1" applyFont="1" applyFill="1" applyBorder="1" applyAlignment="1" applyProtection="1">
      <alignment horizontal="right" vertical="center"/>
      <protection locked="0"/>
    </xf>
    <xf numFmtId="164" fontId="30" fillId="4" borderId="57" xfId="1" applyNumberFormat="1" applyFont="1" applyFill="1" applyBorder="1" applyAlignment="1" applyProtection="1">
      <alignment horizontal="right" vertical="center"/>
      <protection locked="0"/>
    </xf>
    <xf numFmtId="164" fontId="25" fillId="5" borderId="58" xfId="1" applyNumberFormat="1" applyFont="1" applyFill="1" applyBorder="1" applyAlignment="1" applyProtection="1">
      <alignment horizontal="right" vertical="center"/>
      <protection locked="0"/>
    </xf>
    <xf numFmtId="164" fontId="25" fillId="5" borderId="59" xfId="1" applyNumberFormat="1" applyFont="1" applyFill="1" applyBorder="1" applyAlignment="1" applyProtection="1">
      <alignment horizontal="right" vertical="center"/>
      <protection locked="0"/>
    </xf>
    <xf numFmtId="164" fontId="25" fillId="5" borderId="60" xfId="1" applyNumberFormat="1" applyFont="1" applyFill="1" applyBorder="1" applyAlignment="1" applyProtection="1">
      <alignment horizontal="right" vertical="center"/>
      <protection locked="0"/>
    </xf>
    <xf numFmtId="164" fontId="25" fillId="5" borderId="61" xfId="1" applyNumberFormat="1" applyFont="1" applyFill="1" applyBorder="1" applyAlignment="1" applyProtection="1">
      <alignment horizontal="right" vertical="center"/>
      <protection locked="0"/>
    </xf>
    <xf numFmtId="164" fontId="25" fillId="5" borderId="23" xfId="1" applyNumberFormat="1" applyFont="1" applyFill="1" applyBorder="1" applyAlignment="1" applyProtection="1">
      <alignment horizontal="right" vertical="center"/>
      <protection locked="0"/>
    </xf>
    <xf numFmtId="164" fontId="25" fillId="5" borderId="47" xfId="1" applyNumberFormat="1" applyFont="1" applyFill="1" applyBorder="1" applyAlignment="1" applyProtection="1">
      <alignment horizontal="right" vertical="center"/>
      <protection locked="0"/>
    </xf>
    <xf numFmtId="164" fontId="25" fillId="5" borderId="63" xfId="1" applyNumberFormat="1" applyFont="1" applyFill="1" applyBorder="1" applyAlignment="1" applyProtection="1">
      <alignment horizontal="right" vertical="center"/>
      <protection locked="0"/>
    </xf>
    <xf numFmtId="164" fontId="25" fillId="5" borderId="64" xfId="1" applyNumberFormat="1" applyFont="1" applyFill="1" applyBorder="1" applyAlignment="1" applyProtection="1">
      <alignment horizontal="right" vertical="center"/>
      <protection locked="0"/>
    </xf>
    <xf numFmtId="164" fontId="25" fillId="5" borderId="65" xfId="1" applyNumberFormat="1" applyFont="1" applyFill="1" applyBorder="1" applyAlignment="1" applyProtection="1">
      <alignment horizontal="right" vertical="center"/>
      <protection locked="0"/>
    </xf>
    <xf numFmtId="164" fontId="25" fillId="5" borderId="66" xfId="1" applyNumberFormat="1" applyFont="1" applyFill="1" applyBorder="1" applyAlignment="1" applyProtection="1">
      <alignment horizontal="right" vertical="center"/>
      <protection locked="0"/>
    </xf>
    <xf numFmtId="164" fontId="25" fillId="5" borderId="68" xfId="1" applyNumberFormat="1" applyFont="1" applyFill="1" applyBorder="1" applyAlignment="1" applyProtection="1">
      <alignment horizontal="right" vertical="center"/>
      <protection locked="0"/>
    </xf>
    <xf numFmtId="0" fontId="22" fillId="0" borderId="2" xfId="4" applyNumberFormat="1" applyFont="1" applyFill="1" applyBorder="1" applyAlignment="1" applyProtection="1">
      <alignment vertical="center"/>
      <protection hidden="1"/>
    </xf>
    <xf numFmtId="0" fontId="27" fillId="0" borderId="16" xfId="1" applyFont="1" applyFill="1" applyBorder="1" applyAlignment="1" applyProtection="1">
      <alignment vertical="center" wrapText="1"/>
      <protection hidden="1"/>
    </xf>
    <xf numFmtId="0" fontId="22" fillId="0" borderId="2" xfId="1" applyFont="1" applyFill="1" applyBorder="1" applyAlignment="1" applyProtection="1">
      <alignment vertical="center" wrapText="1"/>
      <protection hidden="1"/>
    </xf>
    <xf numFmtId="0" fontId="22" fillId="0" borderId="70" xfId="4" applyNumberFormat="1" applyFont="1" applyFill="1" applyBorder="1" applyAlignment="1" applyProtection="1">
      <alignment vertical="center"/>
      <protection hidden="1"/>
    </xf>
    <xf numFmtId="0" fontId="20" fillId="0" borderId="71" xfId="1" applyFont="1" applyFill="1" applyBorder="1" applyAlignment="1" applyProtection="1">
      <alignment vertical="center"/>
    </xf>
    <xf numFmtId="0" fontId="20" fillId="0" borderId="71" xfId="1" applyFont="1" applyFill="1" applyBorder="1" applyAlignment="1" applyProtection="1">
      <alignment vertical="center" wrapText="1"/>
    </xf>
    <xf numFmtId="0" fontId="20" fillId="0" borderId="70" xfId="1" applyFont="1" applyFill="1" applyBorder="1" applyAlignment="1" applyProtection="1">
      <alignment vertical="center" wrapText="1"/>
      <protection hidden="1"/>
    </xf>
    <xf numFmtId="0" fontId="22" fillId="0" borderId="0" xfId="1" applyFont="1" applyFill="1" applyAlignment="1" applyProtection="1">
      <alignment vertical="center" wrapText="1"/>
      <protection hidden="1"/>
    </xf>
    <xf numFmtId="0" fontId="32" fillId="0" borderId="0" xfId="1" applyFont="1" applyAlignment="1" applyProtection="1">
      <alignment vertical="center"/>
      <protection hidden="1"/>
    </xf>
    <xf numFmtId="0" fontId="22" fillId="0" borderId="70" xfId="4" applyNumberFormat="1" applyFont="1" applyFill="1" applyBorder="1" applyAlignment="1" applyProtection="1">
      <alignment vertical="center"/>
    </xf>
    <xf numFmtId="0" fontId="32" fillId="0" borderId="0" xfId="1" applyFont="1" applyProtection="1">
      <protection hidden="1"/>
    </xf>
    <xf numFmtId="0" fontId="20" fillId="0" borderId="0" xfId="1" applyFont="1" applyFill="1" applyAlignment="1" applyProtection="1">
      <alignment vertical="center" wrapText="1"/>
    </xf>
    <xf numFmtId="0" fontId="20" fillId="0" borderId="0" xfId="1" applyFont="1" applyFill="1" applyAlignment="1" applyProtection="1">
      <alignment vertical="center" wrapText="1"/>
      <protection hidden="1"/>
    </xf>
    <xf numFmtId="0" fontId="35" fillId="0" borderId="69" xfId="1" applyFont="1" applyFill="1" applyBorder="1" applyAlignment="1" applyProtection="1">
      <alignment vertical="center" wrapText="1"/>
      <protection hidden="1"/>
    </xf>
    <xf numFmtId="0" fontId="35" fillId="0" borderId="70" xfId="1" applyFont="1" applyFill="1" applyBorder="1" applyAlignment="1" applyProtection="1">
      <alignment vertical="center" wrapText="1"/>
      <protection hidden="1"/>
    </xf>
    <xf numFmtId="0" fontId="36" fillId="0" borderId="0" xfId="1" applyFont="1" applyFill="1" applyAlignment="1" applyProtection="1">
      <alignment vertical="center"/>
      <protection hidden="1"/>
    </xf>
    <xf numFmtId="0" fontId="35" fillId="0" borderId="70" xfId="1" applyFont="1" applyFill="1" applyBorder="1" applyAlignment="1" applyProtection="1">
      <alignment vertical="center" wrapText="1"/>
    </xf>
    <xf numFmtId="0" fontId="36" fillId="0" borderId="0" xfId="2" applyFont="1" applyAlignment="1" applyProtection="1">
      <alignment vertical="top"/>
      <protection hidden="1"/>
    </xf>
    <xf numFmtId="0" fontId="35" fillId="0" borderId="2" xfId="1" applyFont="1" applyFill="1" applyBorder="1" applyAlignment="1" applyProtection="1">
      <alignment vertical="center" wrapText="1"/>
    </xf>
    <xf numFmtId="0" fontId="42" fillId="0" borderId="0" xfId="4" applyNumberFormat="1" applyFont="1" applyFill="1" applyBorder="1" applyAlignment="1" applyProtection="1">
      <alignment horizontal="left" vertical="center"/>
    </xf>
    <xf numFmtId="0" fontId="36" fillId="0" borderId="0" xfId="4" applyNumberFormat="1" applyFont="1" applyFill="1" applyBorder="1" applyAlignment="1" applyProtection="1">
      <alignment vertical="center"/>
    </xf>
    <xf numFmtId="0" fontId="43" fillId="0" borderId="0" xfId="2" applyFont="1" applyAlignment="1" applyProtection="1">
      <alignment vertical="top"/>
    </xf>
    <xf numFmtId="0" fontId="43" fillId="0" borderId="0" xfId="2" applyFont="1" applyAlignment="1" applyProtection="1">
      <alignment vertical="top"/>
      <protection hidden="1"/>
    </xf>
    <xf numFmtId="0" fontId="44" fillId="0" borderId="0" xfId="4" applyNumberFormat="1" applyFont="1" applyFill="1" applyBorder="1" applyAlignment="1" applyProtection="1">
      <alignment horizontal="left" vertical="top"/>
    </xf>
    <xf numFmtId="0" fontId="44" fillId="0" borderId="0" xfId="4" applyNumberFormat="1" applyFont="1" applyFill="1" applyBorder="1" applyAlignment="1" applyProtection="1">
      <alignment vertical="top"/>
    </xf>
    <xf numFmtId="0" fontId="36" fillId="0" borderId="0" xfId="4" applyNumberFormat="1" applyFont="1" applyFill="1" applyBorder="1" applyAlignment="1" applyProtection="1">
      <alignment vertical="top"/>
    </xf>
    <xf numFmtId="0" fontId="44" fillId="0" borderId="0" xfId="4" applyNumberFormat="1" applyFont="1" applyFill="1" applyBorder="1" applyAlignment="1" applyProtection="1">
      <alignment horizontal="center" vertical="center"/>
    </xf>
    <xf numFmtId="0" fontId="36" fillId="0" borderId="0" xfId="4" applyNumberFormat="1" applyFont="1" applyFill="1" applyBorder="1" applyAlignment="1" applyProtection="1">
      <alignment horizontal="center" vertical="center"/>
    </xf>
    <xf numFmtId="0" fontId="7" fillId="7" borderId="7" xfId="2" applyFont="1" applyFill="1" applyBorder="1" applyAlignment="1" applyProtection="1">
      <alignment horizontal="center" vertical="top" wrapText="1"/>
      <protection hidden="1"/>
    </xf>
    <xf numFmtId="0" fontId="6" fillId="7" borderId="7" xfId="2" applyFont="1" applyFill="1" applyBorder="1" applyAlignment="1" applyProtection="1">
      <alignment horizontal="center" vertical="top" wrapText="1"/>
      <protection hidden="1"/>
    </xf>
    <xf numFmtId="0" fontId="5" fillId="7" borderId="7" xfId="2" applyFont="1" applyFill="1" applyBorder="1" applyAlignment="1" applyProtection="1">
      <alignment horizontal="center" vertical="top" wrapText="1"/>
      <protection hidden="1"/>
    </xf>
    <xf numFmtId="0" fontId="6" fillId="7" borderId="10" xfId="2" applyFont="1" applyFill="1" applyBorder="1" applyAlignment="1" applyProtection="1">
      <alignment horizontal="center" vertical="top" wrapText="1"/>
      <protection hidden="1"/>
    </xf>
    <xf numFmtId="0" fontId="6" fillId="7" borderId="7" xfId="1" applyFont="1" applyFill="1" applyBorder="1" applyAlignment="1" applyProtection="1">
      <alignment horizontal="center" vertical="center"/>
      <protection hidden="1"/>
    </xf>
    <xf numFmtId="0" fontId="19" fillId="7" borderId="51" xfId="1" applyNumberFormat="1" applyFont="1" applyFill="1" applyBorder="1" applyAlignment="1" applyProtection="1">
      <alignment horizontal="left" vertical="center" wrapText="1"/>
      <protection hidden="1"/>
    </xf>
    <xf numFmtId="0" fontId="24" fillId="7" borderId="15" xfId="3" applyNumberFormat="1" applyFont="1" applyFill="1" applyBorder="1" applyAlignment="1" applyProtection="1">
      <alignment horizontal="left" vertical="center" wrapText="1"/>
      <protection hidden="1"/>
    </xf>
    <xf numFmtId="0" fontId="22" fillId="7" borderId="27" xfId="3" applyNumberFormat="1" applyFont="1" applyFill="1" applyBorder="1" applyAlignment="1" applyProtection="1">
      <alignment horizontal="left" vertical="center" wrapText="1"/>
      <protection hidden="1"/>
    </xf>
    <xf numFmtId="0" fontId="22" fillId="7" borderId="30" xfId="3" applyNumberFormat="1" applyFont="1" applyFill="1" applyBorder="1" applyAlignment="1" applyProtection="1">
      <alignment horizontal="left" vertical="center" wrapText="1"/>
      <protection hidden="1"/>
    </xf>
    <xf numFmtId="0" fontId="22" fillId="7" borderId="36" xfId="3" applyNumberFormat="1" applyFont="1" applyFill="1" applyBorder="1" applyAlignment="1" applyProtection="1">
      <alignment horizontal="left" vertical="center" wrapText="1"/>
      <protection hidden="1"/>
    </xf>
    <xf numFmtId="0" fontId="22" fillId="7" borderId="37" xfId="3" applyNumberFormat="1" applyFont="1" applyFill="1" applyBorder="1" applyAlignment="1" applyProtection="1">
      <alignment horizontal="left" vertical="center" wrapText="1"/>
      <protection hidden="1"/>
    </xf>
    <xf numFmtId="0" fontId="22" fillId="7" borderId="21" xfId="3" applyNumberFormat="1" applyFont="1" applyFill="1" applyBorder="1" applyAlignment="1" applyProtection="1">
      <alignment horizontal="left" vertical="center" wrapText="1"/>
      <protection hidden="1"/>
    </xf>
    <xf numFmtId="0" fontId="22" fillId="7" borderId="44" xfId="3" applyNumberFormat="1" applyFont="1" applyFill="1" applyBorder="1" applyAlignment="1" applyProtection="1">
      <alignment horizontal="left" vertical="center" wrapText="1"/>
      <protection hidden="1"/>
    </xf>
    <xf numFmtId="0" fontId="24" fillId="7" borderId="47" xfId="3" applyNumberFormat="1" applyFont="1" applyFill="1" applyBorder="1" applyAlignment="1" applyProtection="1">
      <alignment horizontal="left" vertical="center" wrapText="1"/>
      <protection hidden="1"/>
    </xf>
    <xf numFmtId="0" fontId="21" fillId="7" borderId="13" xfId="2" applyFont="1" applyFill="1" applyBorder="1" applyAlignment="1" applyProtection="1">
      <alignment horizontal="center" vertical="top" wrapText="1"/>
      <protection hidden="1"/>
    </xf>
    <xf numFmtId="0" fontId="20" fillId="7" borderId="13" xfId="2" applyFont="1" applyFill="1" applyBorder="1" applyAlignment="1" applyProtection="1">
      <alignment horizontal="center" vertical="top" wrapText="1"/>
      <protection hidden="1"/>
    </xf>
    <xf numFmtId="0" fontId="21" fillId="7" borderId="6" xfId="2" applyFont="1" applyFill="1" applyBorder="1" applyAlignment="1" applyProtection="1">
      <alignment horizontal="center" vertical="top" wrapText="1"/>
      <protection hidden="1"/>
    </xf>
    <xf numFmtId="0" fontId="6" fillId="7" borderId="4" xfId="1" applyFont="1" applyFill="1" applyBorder="1" applyAlignment="1" applyProtection="1">
      <alignment horizontal="center" vertical="top" wrapText="1"/>
      <protection hidden="1"/>
    </xf>
    <xf numFmtId="0" fontId="7" fillId="7" borderId="13" xfId="2" applyFont="1" applyFill="1" applyBorder="1" applyAlignment="1" applyProtection="1">
      <alignment horizontal="center" vertical="top" wrapText="1"/>
      <protection hidden="1"/>
    </xf>
    <xf numFmtId="0" fontId="45" fillId="0" borderId="0" xfId="0" applyFont="1"/>
    <xf numFmtId="0" fontId="2" fillId="7" borderId="94" xfId="3" applyFont="1" applyFill="1" applyBorder="1" applyAlignment="1">
      <alignment horizontal="left" vertical="center" wrapText="1"/>
    </xf>
    <xf numFmtId="0" fontId="6" fillId="7" borderId="13" xfId="2" applyFont="1" applyFill="1" applyBorder="1" applyAlignment="1" applyProtection="1">
      <alignment horizontal="center" vertical="top" wrapText="1"/>
      <protection hidden="1"/>
    </xf>
    <xf numFmtId="0" fontId="5" fillId="7" borderId="13" xfId="2" applyFont="1" applyFill="1" applyBorder="1" applyAlignment="1" applyProtection="1">
      <alignment horizontal="center" vertical="top" wrapText="1"/>
      <protection hidden="1"/>
    </xf>
    <xf numFmtId="0" fontId="20" fillId="7" borderId="4" xfId="2" applyFont="1" applyFill="1" applyBorder="1" applyAlignment="1" applyProtection="1">
      <alignment horizontal="center" vertical="top" wrapText="1"/>
      <protection hidden="1"/>
    </xf>
    <xf numFmtId="0" fontId="47" fillId="7" borderId="51" xfId="1" applyNumberFormat="1" applyFont="1" applyFill="1" applyBorder="1" applyAlignment="1" applyProtection="1">
      <alignment horizontal="left" vertical="center" wrapText="1"/>
      <protection hidden="1"/>
    </xf>
    <xf numFmtId="0" fontId="9" fillId="7" borderId="68" xfId="3" applyNumberFormat="1" applyFont="1" applyFill="1" applyBorder="1" applyAlignment="1" applyProtection="1">
      <alignment horizontal="left" vertical="center" wrapText="1"/>
      <protection hidden="1"/>
    </xf>
    <xf numFmtId="0" fontId="9" fillId="7" borderId="15" xfId="3" applyNumberFormat="1" applyFont="1" applyFill="1" applyBorder="1" applyAlignment="1" applyProtection="1">
      <alignment horizontal="left" vertical="center" wrapText="1"/>
      <protection hidden="1"/>
    </xf>
    <xf numFmtId="0" fontId="0" fillId="7" borderId="21" xfId="3" applyNumberFormat="1" applyFont="1" applyFill="1" applyBorder="1" applyAlignment="1" applyProtection="1">
      <alignment horizontal="left" vertical="center" wrapText="1"/>
      <protection hidden="1"/>
    </xf>
    <xf numFmtId="0" fontId="2" fillId="7" borderId="27" xfId="3" applyNumberFormat="1" applyFont="1" applyFill="1" applyBorder="1" applyAlignment="1" applyProtection="1">
      <alignment horizontal="left" vertical="center" wrapText="1"/>
      <protection hidden="1"/>
    </xf>
    <xf numFmtId="0" fontId="2" fillId="7" borderId="30" xfId="3" applyNumberFormat="1" applyFont="1" applyFill="1" applyBorder="1" applyAlignment="1" applyProtection="1">
      <alignment horizontal="left" vertical="center" wrapText="1"/>
      <protection hidden="1"/>
    </xf>
    <xf numFmtId="0" fontId="2" fillId="7" borderId="36" xfId="3" applyNumberFormat="1" applyFont="1" applyFill="1" applyBorder="1" applyAlignment="1" applyProtection="1">
      <alignment horizontal="left" vertical="center" wrapText="1"/>
      <protection hidden="1"/>
    </xf>
    <xf numFmtId="0" fontId="2" fillId="7" borderId="37" xfId="3" applyNumberFormat="1" applyFont="1" applyFill="1" applyBorder="1" applyAlignment="1" applyProtection="1">
      <alignment horizontal="left" vertical="center" wrapText="1"/>
      <protection hidden="1"/>
    </xf>
    <xf numFmtId="0" fontId="2" fillId="7" borderId="21" xfId="3" applyNumberFormat="1" applyFont="1" applyFill="1" applyBorder="1" applyAlignment="1" applyProtection="1">
      <alignment horizontal="left" vertical="center" wrapText="1"/>
      <protection hidden="1"/>
    </xf>
    <xf numFmtId="0" fontId="2" fillId="7" borderId="44" xfId="3" applyNumberFormat="1" applyFont="1" applyFill="1" applyBorder="1" applyAlignment="1" applyProtection="1">
      <alignment horizontal="left" vertical="center" wrapText="1"/>
      <protection hidden="1"/>
    </xf>
    <xf numFmtId="0" fontId="9" fillId="7" borderId="47" xfId="3" applyNumberFormat="1" applyFont="1" applyFill="1" applyBorder="1" applyAlignment="1" applyProtection="1">
      <alignment horizontal="left" vertical="center" wrapText="1"/>
      <protection hidden="1"/>
    </xf>
    <xf numFmtId="0" fontId="4" fillId="7" borderId="51" xfId="1" applyNumberFormat="1" applyFont="1" applyFill="1" applyBorder="1" applyAlignment="1" applyProtection="1">
      <alignment horizontal="left" vertical="center" wrapText="1"/>
      <protection hidden="1"/>
    </xf>
    <xf numFmtId="0" fontId="7" fillId="7" borderId="4" xfId="2" applyFont="1" applyFill="1" applyBorder="1" applyAlignment="1" applyProtection="1">
      <alignment horizontal="center" vertical="top" wrapText="1"/>
      <protection hidden="1"/>
    </xf>
    <xf numFmtId="0" fontId="6" fillId="7" borderId="4" xfId="2" applyFont="1" applyFill="1" applyBorder="1" applyAlignment="1" applyProtection="1">
      <alignment horizontal="center" vertical="top" wrapText="1"/>
      <protection hidden="1"/>
    </xf>
    <xf numFmtId="0" fontId="5" fillId="7" borderId="4" xfId="2" applyFont="1" applyFill="1" applyBorder="1" applyAlignment="1" applyProtection="1">
      <alignment horizontal="center" vertical="top" wrapText="1"/>
      <protection hidden="1"/>
    </xf>
    <xf numFmtId="0" fontId="6" fillId="7" borderId="5" xfId="2" applyFont="1" applyFill="1" applyBorder="1" applyAlignment="1" applyProtection="1">
      <alignment horizontal="center" vertical="top" wrapText="1"/>
      <protection hidden="1"/>
    </xf>
    <xf numFmtId="0" fontId="2" fillId="7" borderId="87" xfId="3" applyNumberFormat="1" applyFont="1" applyFill="1" applyBorder="1" applyAlignment="1" applyProtection="1">
      <alignment horizontal="left" vertical="center" wrapText="1"/>
      <protection hidden="1"/>
    </xf>
    <xf numFmtId="0" fontId="5" fillId="0" borderId="69" xfId="1" applyFont="1" applyFill="1" applyBorder="1" applyAlignment="1" applyProtection="1">
      <alignment vertical="center" wrapText="1"/>
      <protection hidden="1"/>
    </xf>
    <xf numFmtId="0" fontId="7" fillId="7" borderId="91" xfId="2" applyFont="1" applyFill="1" applyBorder="1" applyAlignment="1" applyProtection="1">
      <alignment vertical="center" wrapText="1"/>
    </xf>
    <xf numFmtId="0" fontId="6" fillId="7" borderId="91" xfId="2" applyFont="1" applyFill="1" applyBorder="1" applyAlignment="1" applyProtection="1">
      <alignment vertical="center" wrapText="1"/>
    </xf>
    <xf numFmtId="0" fontId="5" fillId="7" borderId="93" xfId="2" applyFont="1" applyFill="1" applyBorder="1" applyAlignment="1" applyProtection="1">
      <alignment vertical="center" wrapText="1"/>
    </xf>
    <xf numFmtId="0" fontId="5" fillId="7" borderId="25" xfId="2" applyFont="1" applyFill="1" applyBorder="1" applyAlignment="1" applyProtection="1">
      <alignment horizontal="left" vertical="center" wrapText="1" indent="2"/>
    </xf>
    <xf numFmtId="0" fontId="5" fillId="7" borderId="43" xfId="2" applyFont="1" applyFill="1" applyBorder="1" applyAlignment="1" applyProtection="1">
      <alignment horizontal="left" vertical="center" wrapText="1" indent="2"/>
    </xf>
    <xf numFmtId="0" fontId="5" fillId="7" borderId="25" xfId="2" applyFont="1" applyFill="1" applyBorder="1" applyAlignment="1" applyProtection="1">
      <alignment horizontal="left" vertical="center" wrapText="1" indent="1"/>
    </xf>
    <xf numFmtId="0" fontId="5" fillId="7" borderId="43" xfId="2" applyFont="1" applyFill="1" applyBorder="1" applyAlignment="1" applyProtection="1">
      <alignment vertical="center" wrapText="1"/>
    </xf>
    <xf numFmtId="0" fontId="40" fillId="7" borderId="91" xfId="2" applyFont="1" applyFill="1" applyBorder="1" applyAlignment="1" applyProtection="1">
      <alignment vertical="center" wrapText="1"/>
    </xf>
    <xf numFmtId="0" fontId="5" fillId="0" borderId="69" xfId="1" applyFont="1" applyFill="1" applyBorder="1" applyAlignment="1" applyProtection="1">
      <alignment vertical="center" wrapText="1"/>
    </xf>
    <xf numFmtId="0" fontId="35" fillId="0" borderId="69" xfId="1" applyFont="1" applyFill="1" applyBorder="1" applyAlignment="1" applyProtection="1">
      <alignment vertical="center" wrapText="1"/>
    </xf>
    <xf numFmtId="0" fontId="47" fillId="7" borderId="97" xfId="1" applyNumberFormat="1" applyFont="1" applyFill="1" applyBorder="1" applyAlignment="1" applyProtection="1">
      <alignment horizontal="left" vertical="center" wrapText="1"/>
      <protection hidden="1"/>
    </xf>
    <xf numFmtId="0" fontId="37" fillId="7" borderId="99" xfId="2" applyFont="1" applyFill="1" applyBorder="1" applyAlignment="1" applyProtection="1">
      <alignment horizontal="center" vertical="center"/>
    </xf>
    <xf numFmtId="164" fontId="38" fillId="5" borderId="100" xfId="1" applyNumberFormat="1" applyFont="1" applyFill="1" applyBorder="1" applyAlignment="1" applyProtection="1">
      <alignment horizontal="center" vertical="center"/>
      <protection locked="0"/>
    </xf>
    <xf numFmtId="0" fontId="35" fillId="7" borderId="101" xfId="2" quotePrefix="1" applyFont="1" applyFill="1" applyBorder="1" applyAlignment="1" applyProtection="1">
      <alignment horizontal="center" vertical="center"/>
    </xf>
    <xf numFmtId="164" fontId="39" fillId="5" borderId="102" xfId="1" applyNumberFormat="1" applyFont="1" applyFill="1" applyBorder="1" applyAlignment="1" applyProtection="1">
      <alignment horizontal="center" vertical="center"/>
      <protection locked="0"/>
    </xf>
    <xf numFmtId="0" fontId="35" fillId="7" borderId="103" xfId="2" quotePrefix="1" applyFont="1" applyFill="1" applyBorder="1" applyAlignment="1" applyProtection="1">
      <alignment horizontal="center" vertical="center"/>
    </xf>
    <xf numFmtId="164" fontId="39" fillId="5" borderId="104" xfId="1" applyNumberFormat="1" applyFont="1" applyFill="1" applyBorder="1" applyAlignment="1" applyProtection="1">
      <alignment horizontal="center" vertical="center"/>
      <protection locked="0"/>
    </xf>
    <xf numFmtId="0" fontId="35" fillId="7" borderId="105" xfId="2" quotePrefix="1" applyFont="1" applyFill="1" applyBorder="1" applyAlignment="1" applyProtection="1">
      <alignment horizontal="center" vertical="center"/>
    </xf>
    <xf numFmtId="164" fontId="39" fillId="5" borderId="106" xfId="1" applyNumberFormat="1" applyFont="1" applyFill="1" applyBorder="1" applyAlignment="1" applyProtection="1">
      <alignment horizontal="center" vertical="center"/>
      <protection locked="0"/>
    </xf>
    <xf numFmtId="0" fontId="35" fillId="7" borderId="99" xfId="2" quotePrefix="1" applyFont="1" applyFill="1" applyBorder="1" applyAlignment="1" applyProtection="1">
      <alignment horizontal="center" vertical="center"/>
    </xf>
    <xf numFmtId="0" fontId="35" fillId="7" borderId="101" xfId="2" applyFont="1" applyFill="1" applyBorder="1" applyAlignment="1" applyProtection="1">
      <alignment horizontal="center" vertical="center"/>
    </xf>
    <xf numFmtId="0" fontId="35" fillId="7" borderId="103" xfId="2" applyFont="1" applyFill="1" applyBorder="1" applyAlignment="1" applyProtection="1">
      <alignment horizontal="center" vertical="center"/>
    </xf>
    <xf numFmtId="0" fontId="35" fillId="7" borderId="105" xfId="2" applyFont="1" applyFill="1" applyBorder="1" applyAlignment="1" applyProtection="1">
      <alignment horizontal="center" vertical="center"/>
    </xf>
    <xf numFmtId="0" fontId="35" fillId="7" borderId="99" xfId="2" applyFont="1" applyFill="1" applyBorder="1" applyAlignment="1" applyProtection="1">
      <alignment horizontal="center" vertical="center"/>
    </xf>
    <xf numFmtId="0" fontId="40" fillId="7" borderId="99" xfId="2" applyFont="1" applyFill="1" applyBorder="1" applyAlignment="1" applyProtection="1">
      <alignment horizontal="center" vertical="center"/>
    </xf>
    <xf numFmtId="164" fontId="41" fillId="5" borderId="106" xfId="1" applyNumberFormat="1" applyFont="1" applyFill="1" applyBorder="1" applyAlignment="1" applyProtection="1">
      <alignment horizontal="center" vertical="center"/>
      <protection locked="0"/>
    </xf>
    <xf numFmtId="0" fontId="35" fillId="7" borderId="107" xfId="2" applyFont="1" applyFill="1" applyBorder="1" applyAlignment="1" applyProtection="1">
      <alignment horizontal="center" vertical="center"/>
    </xf>
    <xf numFmtId="0" fontId="7" fillId="7" borderId="109" xfId="2" applyFont="1" applyFill="1" applyBorder="1" applyAlignment="1" applyProtection="1">
      <alignment vertical="center" wrapText="1"/>
    </xf>
    <xf numFmtId="164" fontId="38" fillId="5" borderId="110" xfId="1" applyNumberFormat="1" applyFont="1" applyFill="1" applyBorder="1" applyAlignment="1" applyProtection="1">
      <alignment horizontal="center" vertical="center"/>
      <protection locked="0"/>
    </xf>
    <xf numFmtId="0" fontId="34" fillId="7" borderId="11" xfId="1" applyFont="1" applyFill="1" applyBorder="1" applyAlignment="1" applyProtection="1">
      <alignment horizontal="left" vertical="center"/>
      <protection hidden="1"/>
    </xf>
    <xf numFmtId="0" fontId="6" fillId="2" borderId="100" xfId="2" applyFont="1" applyFill="1" applyBorder="1" applyAlignment="1" applyProtection="1">
      <alignment horizontal="center" vertical="top" wrapText="1"/>
      <protection hidden="1"/>
    </xf>
    <xf numFmtId="164" fontId="11" fillId="5" borderId="111" xfId="1" applyNumberFormat="1" applyFont="1" applyFill="1" applyBorder="1" applyAlignment="1" applyProtection="1">
      <alignment horizontal="right" vertical="center"/>
    </xf>
    <xf numFmtId="164" fontId="11" fillId="5" borderId="112" xfId="1" applyNumberFormat="1" applyFont="1" applyFill="1" applyBorder="1" applyAlignment="1" applyProtection="1">
      <alignment horizontal="right" vertical="center"/>
    </xf>
    <xf numFmtId="164" fontId="11" fillId="5" borderId="113" xfId="1" applyNumberFormat="1" applyFont="1" applyFill="1" applyBorder="1" applyAlignment="1" applyProtection="1">
      <alignment horizontal="right" vertical="center"/>
    </xf>
    <xf numFmtId="0" fontId="47" fillId="7" borderId="114" xfId="1" applyNumberFormat="1" applyFont="1" applyFill="1" applyBorder="1" applyAlignment="1" applyProtection="1">
      <alignment horizontal="left" vertical="center" wrapText="1"/>
      <protection hidden="1"/>
    </xf>
    <xf numFmtId="0" fontId="47" fillId="7" borderId="115" xfId="1" applyNumberFormat="1" applyFont="1" applyFill="1" applyBorder="1" applyAlignment="1" applyProtection="1">
      <alignment horizontal="left" vertical="center" wrapText="1"/>
      <protection hidden="1"/>
    </xf>
    <xf numFmtId="0" fontId="6" fillId="8" borderId="13" xfId="2" applyFont="1" applyFill="1" applyBorder="1" applyAlignment="1" applyProtection="1">
      <alignment horizontal="center" vertical="top" wrapText="1"/>
      <protection hidden="1"/>
    </xf>
    <xf numFmtId="0" fontId="5" fillId="8" borderId="13" xfId="2" applyFont="1" applyFill="1" applyBorder="1" applyAlignment="1" applyProtection="1">
      <alignment horizontal="center" vertical="top" wrapText="1"/>
      <protection hidden="1"/>
    </xf>
    <xf numFmtId="0" fontId="20" fillId="8" borderId="13" xfId="2" applyFont="1" applyFill="1" applyBorder="1" applyAlignment="1" applyProtection="1">
      <alignment horizontal="center" vertical="top" wrapText="1"/>
      <protection hidden="1"/>
    </xf>
    <xf numFmtId="0" fontId="20" fillId="8" borderId="4" xfId="2" applyFont="1" applyFill="1" applyBorder="1" applyAlignment="1" applyProtection="1">
      <alignment horizontal="center" vertical="top" wrapText="1"/>
      <protection hidden="1"/>
    </xf>
    <xf numFmtId="0" fontId="6" fillId="8" borderId="4" xfId="1" applyFont="1" applyFill="1" applyBorder="1" applyAlignment="1" applyProtection="1">
      <alignment horizontal="center" vertical="top" wrapText="1"/>
      <protection hidden="1"/>
    </xf>
    <xf numFmtId="0" fontId="44" fillId="0" borderId="0" xfId="4" applyNumberFormat="1" applyFont="1" applyFill="1" applyBorder="1" applyAlignment="1" applyProtection="1">
      <alignment horizontal="left" vertical="top" wrapText="1"/>
    </xf>
    <xf numFmtId="0" fontId="49" fillId="0" borderId="9" xfId="1" applyNumberFormat="1" applyFont="1" applyFill="1" applyBorder="1" applyAlignment="1" applyProtection="1">
      <alignment horizontal="left" vertical="center"/>
      <protection hidden="1"/>
    </xf>
    <xf numFmtId="1" fontId="50" fillId="0" borderId="14" xfId="3" applyNumberFormat="1" applyFont="1" applyFill="1" applyBorder="1" applyAlignment="1" applyProtection="1">
      <alignment horizontal="left" vertical="center" wrapText="1"/>
      <protection hidden="1"/>
    </xf>
    <xf numFmtId="49" fontId="51" fillId="0" borderId="20" xfId="3" applyNumberFormat="1" applyFont="1" applyFill="1" applyBorder="1" applyAlignment="1" applyProtection="1">
      <alignment horizontal="left" vertical="center"/>
      <protection hidden="1"/>
    </xf>
    <xf numFmtId="49" fontId="51" fillId="0" borderId="26" xfId="3" applyNumberFormat="1" applyFont="1" applyFill="1" applyBorder="1" applyAlignment="1" applyProtection="1">
      <alignment horizontal="left" vertical="center"/>
      <protection hidden="1"/>
    </xf>
    <xf numFmtId="49" fontId="51" fillId="0" borderId="19" xfId="3" applyNumberFormat="1" applyFont="1" applyFill="1" applyBorder="1" applyAlignment="1" applyProtection="1">
      <alignment horizontal="left" vertical="center"/>
      <protection hidden="1"/>
    </xf>
    <xf numFmtId="49" fontId="51" fillId="0" borderId="25" xfId="3" applyNumberFormat="1" applyFont="1" applyFill="1" applyBorder="1" applyAlignment="1" applyProtection="1">
      <alignment horizontal="left" vertical="center"/>
      <protection hidden="1"/>
    </xf>
    <xf numFmtId="1" fontId="51" fillId="0" borderId="43" xfId="3" applyNumberFormat="1" applyFont="1" applyFill="1" applyBorder="1" applyAlignment="1" applyProtection="1">
      <alignment horizontal="left" vertical="center" wrapText="1"/>
      <protection hidden="1"/>
    </xf>
    <xf numFmtId="1" fontId="50" fillId="0" borderId="62" xfId="3" applyNumberFormat="1" applyFont="1" applyFill="1" applyBorder="1" applyAlignment="1" applyProtection="1">
      <alignment horizontal="left" vertical="center" wrapText="1"/>
      <protection hidden="1"/>
    </xf>
    <xf numFmtId="49" fontId="50" fillId="0" borderId="67" xfId="3" applyNumberFormat="1" applyFont="1" applyFill="1" applyBorder="1" applyAlignment="1" applyProtection="1">
      <alignment horizontal="left" vertical="center"/>
      <protection hidden="1"/>
    </xf>
    <xf numFmtId="0" fontId="51" fillId="0" borderId="0" xfId="4" applyNumberFormat="1" applyFont="1" applyFill="1" applyBorder="1" applyAlignment="1" applyProtection="1">
      <alignment vertical="center"/>
      <protection hidden="1"/>
    </xf>
    <xf numFmtId="0" fontId="49" fillId="0" borderId="116" xfId="1" applyNumberFormat="1" applyFont="1" applyFill="1" applyBorder="1" applyAlignment="1" applyProtection="1">
      <alignment horizontal="left" vertical="center"/>
      <protection hidden="1"/>
    </xf>
    <xf numFmtId="0" fontId="48" fillId="0" borderId="19" xfId="3" applyNumberFormat="1" applyFont="1" applyFill="1" applyBorder="1" applyAlignment="1" applyProtection="1">
      <alignment horizontal="left" vertical="center"/>
      <protection hidden="1"/>
    </xf>
    <xf numFmtId="0" fontId="48" fillId="0" borderId="25" xfId="3" applyNumberFormat="1" applyFont="1" applyFill="1" applyBorder="1" applyAlignment="1" applyProtection="1">
      <alignment horizontal="left" vertical="center"/>
      <protection hidden="1"/>
    </xf>
    <xf numFmtId="0" fontId="48" fillId="0" borderId="86"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protection hidden="1"/>
    </xf>
    <xf numFmtId="0" fontId="48" fillId="0" borderId="70" xfId="4" applyNumberFormat="1" applyFont="1" applyFill="1" applyBorder="1" applyAlignment="1" applyProtection="1">
      <alignment vertical="center"/>
      <protection hidden="1"/>
    </xf>
    <xf numFmtId="0" fontId="51" fillId="0" borderId="70" xfId="1" applyFont="1" applyFill="1" applyBorder="1" applyAlignment="1" applyProtection="1">
      <alignment vertical="center" wrapText="1"/>
      <protection hidden="1"/>
    </xf>
    <xf numFmtId="0" fontId="49" fillId="0" borderId="12" xfId="1" applyNumberFormat="1" applyFont="1" applyFill="1" applyBorder="1" applyAlignment="1" applyProtection="1">
      <alignment horizontal="left" vertical="center"/>
      <protection hidden="1"/>
    </xf>
    <xf numFmtId="0" fontId="50" fillId="0" borderId="67" xfId="3" applyNumberFormat="1" applyFont="1" applyFill="1" applyBorder="1" applyAlignment="1" applyProtection="1">
      <alignment horizontal="left" vertical="center"/>
      <protection hidden="1"/>
    </xf>
    <xf numFmtId="0" fontId="52" fillId="0" borderId="2" xfId="4" applyNumberFormat="1" applyFont="1" applyFill="1" applyBorder="1" applyAlignment="1" applyProtection="1">
      <alignment vertical="center"/>
    </xf>
    <xf numFmtId="0" fontId="51" fillId="0" borderId="70" xfId="4" applyNumberFormat="1" applyFont="1" applyFill="1" applyBorder="1" applyAlignment="1" applyProtection="1">
      <alignment vertical="center"/>
      <protection hidden="1"/>
    </xf>
    <xf numFmtId="0" fontId="51" fillId="0" borderId="2" xfId="1" applyFont="1" applyFill="1" applyBorder="1" applyAlignment="1" applyProtection="1">
      <alignment vertical="center" wrapText="1"/>
    </xf>
    <xf numFmtId="0" fontId="51" fillId="0" borderId="0" xfId="4" applyNumberFormat="1" applyFont="1" applyFill="1" applyBorder="1" applyAlignment="1" applyProtection="1">
      <alignment vertical="center"/>
    </xf>
    <xf numFmtId="0" fontId="54" fillId="0" borderId="0" xfId="4" applyNumberFormat="1" applyFont="1" applyFill="1" applyBorder="1" applyAlignment="1" applyProtection="1">
      <alignment vertical="center"/>
    </xf>
    <xf numFmtId="0" fontId="50" fillId="0" borderId="8" xfId="2" applyFont="1" applyFill="1" applyBorder="1" applyAlignment="1" applyProtection="1">
      <alignment vertical="center"/>
    </xf>
    <xf numFmtId="0" fontId="51" fillId="0" borderId="92" xfId="2" applyFont="1" applyFill="1" applyBorder="1" applyAlignment="1" applyProtection="1">
      <alignment vertical="center"/>
    </xf>
    <xf numFmtId="0" fontId="51" fillId="0" borderId="28" xfId="2" applyFont="1" applyFill="1" applyBorder="1" applyAlignment="1" applyProtection="1">
      <alignment vertical="center"/>
    </xf>
    <xf numFmtId="0" fontId="51" fillId="0" borderId="32" xfId="2" applyFont="1" applyFill="1" applyBorder="1" applyAlignment="1" applyProtection="1">
      <alignment vertical="center"/>
    </xf>
    <xf numFmtId="0" fontId="53" fillId="0" borderId="8" xfId="2" applyFont="1" applyFill="1" applyBorder="1" applyAlignment="1" applyProtection="1">
      <alignment vertical="center"/>
    </xf>
    <xf numFmtId="0" fontId="50" fillId="0" borderId="108" xfId="2" applyFont="1" applyFill="1" applyBorder="1" applyAlignment="1" applyProtection="1">
      <alignment vertical="center"/>
    </xf>
    <xf numFmtId="0" fontId="33" fillId="7" borderId="74" xfId="1" applyNumberFormat="1" applyFont="1" applyFill="1" applyBorder="1" applyAlignment="1" applyProtection="1">
      <alignment vertical="center" wrapText="1"/>
      <protection hidden="1"/>
    </xf>
    <xf numFmtId="0" fontId="33" fillId="7" borderId="74" xfId="1" applyNumberFormat="1" applyFont="1" applyFill="1" applyBorder="1" applyAlignment="1" applyProtection="1">
      <alignment vertical="center"/>
      <protection hidden="1"/>
    </xf>
    <xf numFmtId="0" fontId="33" fillId="7" borderId="98" xfId="1" applyFont="1" applyFill="1" applyBorder="1" applyAlignment="1" applyProtection="1">
      <alignment vertical="center"/>
      <protection hidden="1"/>
    </xf>
    <xf numFmtId="0" fontId="49" fillId="0" borderId="9" xfId="1" applyNumberFormat="1" applyFont="1" applyFill="1" applyBorder="1" applyAlignment="1" applyProtection="1">
      <alignment vertical="center" wrapText="1"/>
      <protection hidden="1"/>
    </xf>
    <xf numFmtId="0" fontId="49" fillId="0" borderId="9" xfId="1" applyNumberFormat="1" applyFont="1" applyFill="1" applyBorder="1" applyAlignment="1" applyProtection="1">
      <alignment vertical="center"/>
      <protection hidden="1"/>
    </xf>
    <xf numFmtId="0" fontId="49" fillId="0" borderId="12" xfId="1" applyFont="1" applyFill="1" applyBorder="1" applyAlignment="1" applyProtection="1">
      <alignment vertical="center"/>
      <protection hidden="1"/>
    </xf>
    <xf numFmtId="164" fontId="25" fillId="5" borderId="11" xfId="1" applyNumberFormat="1" applyFont="1" applyFill="1" applyBorder="1" applyAlignment="1" applyProtection="1">
      <alignment horizontal="right" vertical="center"/>
      <protection locked="0"/>
    </xf>
    <xf numFmtId="164" fontId="26" fillId="4" borderId="118" xfId="1" applyNumberFormat="1" applyFont="1" applyFill="1" applyBorder="1" applyAlignment="1" applyProtection="1">
      <alignment horizontal="right" vertical="center"/>
      <protection locked="0"/>
    </xf>
    <xf numFmtId="164" fontId="25" fillId="5" borderId="119" xfId="1" applyNumberFormat="1" applyFont="1" applyFill="1" applyBorder="1" applyAlignment="1" applyProtection="1">
      <alignment horizontal="right" vertical="center"/>
      <protection locked="0"/>
    </xf>
    <xf numFmtId="0" fontId="23" fillId="7" borderId="117" xfId="2" applyFont="1" applyFill="1" applyBorder="1" applyAlignment="1" applyProtection="1">
      <alignment horizontal="center" vertical="top" wrapText="1"/>
      <protection hidden="1"/>
    </xf>
    <xf numFmtId="0" fontId="21" fillId="7" borderId="117" xfId="2" applyFont="1" applyFill="1" applyBorder="1" applyAlignment="1" applyProtection="1">
      <alignment horizontal="center" vertical="top" wrapText="1"/>
      <protection hidden="1"/>
    </xf>
    <xf numFmtId="0" fontId="20" fillId="7" borderId="117" xfId="2" applyFont="1" applyFill="1" applyBorder="1" applyAlignment="1" applyProtection="1">
      <alignment horizontal="center" vertical="top" wrapText="1"/>
      <protection hidden="1"/>
    </xf>
    <xf numFmtId="0" fontId="21" fillId="7" borderId="120" xfId="2" applyFont="1" applyFill="1" applyBorder="1" applyAlignment="1" applyProtection="1">
      <alignment horizontal="center" vertical="top" wrapText="1"/>
      <protection hidden="1"/>
    </xf>
    <xf numFmtId="0" fontId="21" fillId="2" borderId="117" xfId="2" applyFont="1" applyFill="1" applyBorder="1" applyAlignment="1" applyProtection="1">
      <alignment horizontal="center" vertical="top" wrapText="1"/>
      <protection hidden="1"/>
    </xf>
    <xf numFmtId="0" fontId="21" fillId="7" borderId="117" xfId="1" applyFont="1" applyFill="1" applyBorder="1" applyAlignment="1" applyProtection="1">
      <alignment horizontal="center" vertical="center"/>
      <protection hidden="1"/>
    </xf>
    <xf numFmtId="0" fontId="47" fillId="7" borderId="121" xfId="1" applyNumberFormat="1" applyFont="1" applyFill="1" applyBorder="1" applyAlignment="1" applyProtection="1">
      <alignment horizontal="left" vertical="center" wrapText="1"/>
      <protection hidden="1"/>
    </xf>
    <xf numFmtId="164" fontId="11" fillId="6" borderId="11" xfId="1" applyNumberFormat="1" applyFont="1" applyFill="1" applyBorder="1" applyAlignment="1" applyProtection="1">
      <alignment horizontal="right" vertical="center"/>
      <protection locked="0"/>
    </xf>
    <xf numFmtId="164" fontId="10" fillId="4" borderId="118" xfId="1" applyNumberFormat="1" applyFont="1" applyFill="1" applyBorder="1" applyAlignment="1" applyProtection="1">
      <alignment horizontal="right" vertical="center"/>
      <protection locked="0"/>
    </xf>
    <xf numFmtId="164" fontId="11" fillId="6" borderId="11" xfId="1" applyNumberFormat="1" applyFont="1" applyFill="1" applyBorder="1" applyAlignment="1" applyProtection="1">
      <alignment vertical="center"/>
      <protection locked="0"/>
    </xf>
    <xf numFmtId="0" fontId="7" fillId="7" borderId="117" xfId="2" applyFont="1" applyFill="1" applyBorder="1" applyAlignment="1" applyProtection="1">
      <alignment horizontal="center" vertical="top" wrapText="1"/>
      <protection hidden="1"/>
    </xf>
    <xf numFmtId="0" fontId="6" fillId="7" borderId="117" xfId="2" applyFont="1" applyFill="1" applyBorder="1" applyAlignment="1" applyProtection="1">
      <alignment horizontal="center" vertical="top" wrapText="1"/>
      <protection hidden="1"/>
    </xf>
    <xf numFmtId="0" fontId="5" fillId="7" borderId="117" xfId="2" applyFont="1" applyFill="1" applyBorder="1" applyAlignment="1" applyProtection="1">
      <alignment horizontal="center" vertical="top" wrapText="1"/>
      <protection hidden="1"/>
    </xf>
    <xf numFmtId="0" fontId="6" fillId="2" borderId="120" xfId="2" applyFont="1" applyFill="1" applyBorder="1" applyAlignment="1" applyProtection="1">
      <alignment horizontal="center" vertical="top" wrapText="1"/>
      <protection hidden="1"/>
    </xf>
    <xf numFmtId="0" fontId="5" fillId="2" borderId="117" xfId="2" applyFont="1" applyFill="1" applyBorder="1" applyAlignment="1" applyProtection="1">
      <alignment horizontal="center" vertical="top" wrapText="1"/>
      <protection hidden="1"/>
    </xf>
    <xf numFmtId="0" fontId="6" fillId="7" borderId="120" xfId="2" applyFont="1" applyFill="1" applyBorder="1" applyAlignment="1" applyProtection="1">
      <alignment horizontal="center" vertical="top" wrapText="1"/>
      <protection hidden="1"/>
    </xf>
    <xf numFmtId="0" fontId="6" fillId="2" borderId="117" xfId="2" applyFont="1" applyFill="1" applyBorder="1" applyAlignment="1" applyProtection="1">
      <alignment horizontal="center" vertical="top" wrapText="1"/>
      <protection hidden="1"/>
    </xf>
    <xf numFmtId="0" fontId="6" fillId="3" borderId="117" xfId="1" applyFont="1" applyFill="1" applyBorder="1" applyAlignment="1" applyProtection="1">
      <alignment horizontal="center" vertical="center"/>
      <protection hidden="1"/>
    </xf>
    <xf numFmtId="0" fontId="24" fillId="7" borderId="11" xfId="3" applyNumberFormat="1" applyFont="1" applyFill="1" applyBorder="1" applyAlignment="1" applyProtection="1">
      <alignment horizontal="left" vertical="center" wrapText="1"/>
      <protection hidden="1"/>
    </xf>
    <xf numFmtId="0" fontId="4" fillId="7" borderId="122" xfId="1" applyNumberFormat="1" applyFont="1" applyFill="1" applyBorder="1" applyAlignment="1" applyProtection="1">
      <alignment horizontal="left" vertical="center" wrapText="1"/>
      <protection hidden="1"/>
    </xf>
    <xf numFmtId="0" fontId="6" fillId="7" borderId="6" xfId="2" applyFont="1" applyFill="1" applyBorder="1" applyAlignment="1" applyProtection="1">
      <alignment horizontal="center" vertical="top" wrapText="1"/>
      <protection hidden="1"/>
    </xf>
    <xf numFmtId="0" fontId="9" fillId="7" borderId="94" xfId="3" applyFont="1" applyFill="1" applyBorder="1" applyAlignment="1">
      <alignment horizontal="left" vertical="center" wrapText="1"/>
    </xf>
    <xf numFmtId="0" fontId="9" fillId="7" borderId="94" xfId="3" applyFont="1" applyFill="1" applyBorder="1" applyAlignment="1">
      <alignment horizontal="left" vertical="center" wrapText="1" indent="1"/>
    </xf>
    <xf numFmtId="0" fontId="2" fillId="7" borderId="94" xfId="3" applyFont="1" applyFill="1" applyBorder="1" applyAlignment="1">
      <alignment horizontal="left" vertical="center" wrapText="1" indent="1"/>
    </xf>
    <xf numFmtId="0" fontId="49" fillId="0" borderId="12" xfId="1" applyFont="1" applyBorder="1" applyAlignment="1" applyProtection="1">
      <alignment horizontal="left" vertical="center"/>
      <protection hidden="1"/>
    </xf>
    <xf numFmtId="0" fontId="47" fillId="7" borderId="51" xfId="1" applyFont="1" applyFill="1" applyBorder="1" applyAlignment="1" applyProtection="1">
      <alignment horizontal="left" vertical="center" wrapText="1"/>
      <protection hidden="1"/>
    </xf>
    <xf numFmtId="0" fontId="6" fillId="2" borderId="13" xfId="2" applyFont="1" applyFill="1" applyBorder="1" applyAlignment="1" applyProtection="1">
      <alignment horizontal="center" vertical="top" wrapText="1"/>
      <protection hidden="1"/>
    </xf>
    <xf numFmtId="0" fontId="2" fillId="0" borderId="0" xfId="1" applyFont="1" applyAlignment="1" applyProtection="1">
      <alignment vertical="center" wrapText="1"/>
      <protection hidden="1"/>
    </xf>
    <xf numFmtId="0" fontId="49" fillId="0" borderId="9" xfId="1" applyFont="1" applyBorder="1" applyAlignment="1" applyProtection="1">
      <alignment horizontal="left" vertical="center"/>
      <protection hidden="1"/>
    </xf>
    <xf numFmtId="0" fontId="4" fillId="7" borderId="51" xfId="1" applyFont="1" applyFill="1" applyBorder="1" applyAlignment="1" applyProtection="1">
      <alignment horizontal="left" vertical="center" wrapText="1"/>
      <protection hidden="1"/>
    </xf>
    <xf numFmtId="0" fontId="6" fillId="7" borderId="117" xfId="1" applyFont="1" applyFill="1" applyBorder="1" applyAlignment="1" applyProtection="1">
      <alignment horizontal="center" vertical="center"/>
      <protection hidden="1"/>
    </xf>
    <xf numFmtId="1" fontId="50" fillId="0" borderId="14" xfId="3" applyNumberFormat="1" applyFont="1" applyBorder="1" applyAlignment="1" applyProtection="1">
      <alignment horizontal="left" vertical="center" wrapText="1"/>
      <protection hidden="1"/>
    </xf>
    <xf numFmtId="0" fontId="2" fillId="7" borderId="15" xfId="3" applyFill="1" applyBorder="1" applyAlignment="1" applyProtection="1">
      <alignment horizontal="left" vertical="center" wrapText="1"/>
      <protection hidden="1"/>
    </xf>
    <xf numFmtId="164" fontId="15" fillId="5" borderId="11" xfId="1" applyNumberFormat="1" applyFont="1" applyFill="1" applyBorder="1" applyAlignment="1" applyProtection="1">
      <alignment horizontal="right" vertical="center"/>
      <protection locked="0"/>
    </xf>
    <xf numFmtId="164" fontId="15" fillId="5" borderId="119" xfId="1" applyNumberFormat="1" applyFont="1" applyFill="1" applyBorder="1" applyAlignment="1" applyProtection="1">
      <alignment horizontal="right" vertical="center"/>
      <protection locked="0"/>
    </xf>
    <xf numFmtId="164" fontId="8" fillId="4" borderId="118" xfId="1" applyNumberFormat="1" applyFont="1" applyFill="1" applyBorder="1" applyAlignment="1" applyProtection="1">
      <alignment horizontal="right" vertical="center"/>
      <protection locked="0"/>
    </xf>
    <xf numFmtId="0" fontId="13" fillId="0" borderId="0" xfId="1" applyFont="1" applyAlignment="1" applyProtection="1">
      <alignment vertical="center" wrapText="1"/>
      <protection hidden="1"/>
    </xf>
    <xf numFmtId="49" fontId="51" fillId="0" borderId="20" xfId="3" applyNumberFormat="1" applyFont="1" applyBorder="1" applyAlignment="1" applyProtection="1">
      <alignment horizontal="left" vertical="center"/>
      <protection hidden="1"/>
    </xf>
    <xf numFmtId="0" fontId="2" fillId="7" borderId="27" xfId="3" applyFill="1" applyBorder="1" applyAlignment="1" applyProtection="1">
      <alignment horizontal="left" vertical="center" wrapText="1"/>
      <protection hidden="1"/>
    </xf>
    <xf numFmtId="164" fontId="15" fillId="5" borderId="38" xfId="1" applyNumberFormat="1" applyFont="1" applyFill="1" applyBorder="1" applyAlignment="1" applyProtection="1">
      <alignment horizontal="right" vertical="center"/>
      <protection locked="0"/>
    </xf>
    <xf numFmtId="164" fontId="15" fillId="5" borderId="24" xfId="1" applyNumberFormat="1" applyFont="1" applyFill="1" applyBorder="1" applyAlignment="1" applyProtection="1">
      <alignment horizontal="right" vertical="center"/>
      <protection locked="0"/>
    </xf>
    <xf numFmtId="164" fontId="8" fillId="4" borderId="0" xfId="1" applyNumberFormat="1" applyFont="1" applyFill="1" applyAlignment="1" applyProtection="1">
      <alignment horizontal="right" vertical="center"/>
      <protection locked="0"/>
    </xf>
    <xf numFmtId="0" fontId="14" fillId="0" borderId="0" xfId="1" applyFont="1" applyAlignment="1" applyProtection="1">
      <alignment vertical="center" wrapText="1"/>
      <protection hidden="1"/>
    </xf>
    <xf numFmtId="49" fontId="51" fillId="0" borderId="26" xfId="3" applyNumberFormat="1" applyFont="1" applyBorder="1" applyAlignment="1" applyProtection="1">
      <alignment horizontal="left" vertical="center"/>
      <protection hidden="1"/>
    </xf>
    <xf numFmtId="164" fontId="15" fillId="5" borderId="29" xfId="1" applyNumberFormat="1" applyFont="1" applyFill="1" applyBorder="1" applyAlignment="1" applyProtection="1">
      <alignment horizontal="right" vertical="center"/>
      <protection locked="0"/>
    </xf>
    <xf numFmtId="0" fontId="9" fillId="7" borderId="27" xfId="3" applyFont="1" applyFill="1" applyBorder="1" applyAlignment="1" applyProtection="1">
      <alignment horizontal="left" vertical="center" wrapText="1"/>
      <protection hidden="1"/>
    </xf>
    <xf numFmtId="164" fontId="11" fillId="5" borderId="38" xfId="1" applyNumberFormat="1" applyFont="1" applyFill="1" applyBorder="1" applyAlignment="1" applyProtection="1">
      <alignment horizontal="right" vertical="center"/>
      <protection locked="0"/>
    </xf>
    <xf numFmtId="164" fontId="11" fillId="5" borderId="29" xfId="1" applyNumberFormat="1" applyFont="1" applyFill="1" applyBorder="1" applyAlignment="1" applyProtection="1">
      <alignment horizontal="right" vertical="center"/>
      <protection locked="0"/>
    </xf>
    <xf numFmtId="164" fontId="10" fillId="4" borderId="0" xfId="1" applyNumberFormat="1" applyFont="1" applyFill="1" applyAlignment="1" applyProtection="1">
      <alignment horizontal="right" vertical="center"/>
      <protection locked="0"/>
    </xf>
    <xf numFmtId="164" fontId="11" fillId="5" borderId="24" xfId="1" applyNumberFormat="1" applyFont="1" applyFill="1" applyBorder="1" applyAlignment="1" applyProtection="1">
      <alignment horizontal="right" vertical="center"/>
      <protection locked="0"/>
    </xf>
    <xf numFmtId="0" fontId="51" fillId="0" borderId="70" xfId="4" applyFont="1" applyBorder="1" applyAlignment="1" applyProtection="1">
      <alignment vertical="center"/>
      <protection hidden="1"/>
    </xf>
    <xf numFmtId="0" fontId="2" fillId="0" borderId="70" xfId="4" applyBorder="1" applyAlignment="1" applyProtection="1">
      <alignment vertical="center"/>
      <protection hidden="1"/>
    </xf>
    <xf numFmtId="0" fontId="5" fillId="0" borderId="71" xfId="1" applyFont="1" applyBorder="1" applyAlignment="1">
      <alignment vertical="center"/>
    </xf>
    <xf numFmtId="0" fontId="5" fillId="0" borderId="71" xfId="1" applyFont="1" applyBorder="1" applyAlignment="1">
      <alignment vertical="center" wrapText="1"/>
    </xf>
    <xf numFmtId="0" fontId="51" fillId="0" borderId="70" xfId="1" applyFont="1" applyBorder="1" applyAlignment="1" applyProtection="1">
      <alignment vertical="center" wrapText="1"/>
      <protection hidden="1"/>
    </xf>
    <xf numFmtId="0" fontId="5" fillId="0" borderId="70" xfId="1" applyFont="1" applyBorder="1" applyAlignment="1" applyProtection="1">
      <alignment vertical="center" wrapText="1"/>
      <protection hidden="1"/>
    </xf>
    <xf numFmtId="164" fontId="5" fillId="0" borderId="71" xfId="1" applyNumberFormat="1" applyFont="1" applyBorder="1" applyAlignment="1">
      <alignment vertical="center" wrapText="1"/>
    </xf>
    <xf numFmtId="0" fontId="2" fillId="0" borderId="70" xfId="4" applyBorder="1" applyAlignment="1">
      <alignment vertical="center"/>
    </xf>
    <xf numFmtId="0" fontId="51" fillId="0" borderId="0" xfId="4" applyFont="1" applyAlignment="1" applyProtection="1">
      <alignment vertical="center"/>
      <protection hidden="1"/>
    </xf>
    <xf numFmtId="0" fontId="2" fillId="0" borderId="0" xfId="4" applyAlignment="1" applyProtection="1">
      <alignment vertical="center"/>
      <protection hidden="1"/>
    </xf>
    <xf numFmtId="0" fontId="5" fillId="0" borderId="0" xfId="1" applyFont="1" applyAlignment="1">
      <alignment vertical="center" wrapText="1"/>
    </xf>
    <xf numFmtId="0" fontId="46" fillId="7" borderId="95" xfId="0" applyFont="1" applyFill="1" applyBorder="1" applyAlignment="1">
      <alignment horizontal="center"/>
    </xf>
    <xf numFmtId="0" fontId="0" fillId="7" borderId="96" xfId="0" applyFill="1" applyBorder="1" applyAlignment="1">
      <alignment horizontal="center" wrapText="1"/>
    </xf>
    <xf numFmtId="0" fontId="44" fillId="0" borderId="0" xfId="4" applyNumberFormat="1" applyFont="1" applyFill="1" applyBorder="1" applyAlignment="1" applyProtection="1">
      <alignment horizontal="left" vertical="top" wrapText="1"/>
    </xf>
    <xf numFmtId="0" fontId="44" fillId="0" borderId="0" xfId="4" applyNumberFormat="1" applyFont="1" applyFill="1" applyBorder="1" applyAlignment="1" applyProtection="1">
      <alignment vertical="top" wrapText="1"/>
    </xf>
  </cellXfs>
  <cellStyles count="5">
    <cellStyle name="Normal" xfId="0" builtinId="0"/>
    <cellStyle name="Normal 2" xfId="2" xr:uid="{448DF2FB-8F96-437B-A526-05C683B6F37A}"/>
    <cellStyle name="Standard 2" xfId="4" xr:uid="{59A10B49-3D8F-4F13-98D4-DD590DB17814}"/>
    <cellStyle name="Standard 2 2" xfId="3" xr:uid="{10706FE5-1093-4751-9423-53478C4AF2AA}"/>
    <cellStyle name="Standard 4" xfId="1" xr:uid="{42D73113-7BD7-49B0-B928-CED4BCF2DCCA}"/>
  </cellStyles>
  <dxfs count="1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nergy%20Accounts\2016\PEFA_validation%20tool\PEFA%20ValidTool_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EA\PEFA\IDT_juli_new\BE\2014_PEFA_Questionnaire_2017_final_CLEA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gSTAT/Projects/EnvAccounts/AEA/AEA%202016/AEA_Questionnaire/AEA_Questionnaire_2016-26-04-2016_N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arameters"/>
      <sheetName val="NotApp"/>
      <sheetName val="FileFormat"/>
      <sheetName val="Symbols"/>
      <sheetName val="Footnotes"/>
      <sheetName val="Changes"/>
      <sheetName val="Consistency"/>
      <sheetName val="CrossConsistency"/>
      <sheetName val="Data"/>
      <sheetName val="Graphic"/>
      <sheetName val="Plausibility_Internal"/>
      <sheetName val="Plausibility_External"/>
      <sheetName val="ComparedPlausibility"/>
      <sheetName val="DataCSTH"/>
      <sheetName val="DataEP"/>
      <sheetName val="DataEQ"/>
      <sheetName val="GIEC"/>
      <sheetName val="Primary_prod"/>
      <sheetName val="Electricity"/>
      <sheetName val="Non-energy"/>
      <sheetName val="Imports"/>
      <sheetName val="Exports"/>
      <sheetName val="CrossPlausibility"/>
      <sheetName val="DataGF"/>
      <sheetName val="GapFilling"/>
      <sheetName val="Plausibility"/>
      <sheetName val="ComparedPlausibility_2"/>
    </sheetNames>
    <sheetDataSet>
      <sheetData sheetId="0"/>
      <sheetData sheetId="1">
        <row r="4">
          <cell r="E4" t="str">
            <v>Table B.1</v>
          </cell>
        </row>
        <row r="5">
          <cell r="E5" t="str">
            <v>Table B.2</v>
          </cell>
        </row>
        <row r="6">
          <cell r="E6" t="str">
            <v>Table C</v>
          </cell>
        </row>
        <row r="7">
          <cell r="E7" t="str">
            <v>Table D</v>
          </cell>
        </row>
        <row r="8">
          <cell r="E8" t="str">
            <v>Table E</v>
          </cell>
        </row>
        <row r="18">
          <cell r="B18" t="str">
            <v>Austria</v>
          </cell>
        </row>
        <row r="19">
          <cell r="B19" t="str">
            <v>Belgium</v>
          </cell>
        </row>
        <row r="20">
          <cell r="B20" t="str">
            <v>Bulgaria</v>
          </cell>
        </row>
        <row r="21">
          <cell r="B21" t="str">
            <v>Croatia</v>
          </cell>
        </row>
        <row r="22">
          <cell r="B22" t="str">
            <v>Cyprus</v>
          </cell>
        </row>
        <row r="23">
          <cell r="B23" t="str">
            <v>Czech Republic</v>
          </cell>
        </row>
        <row r="24">
          <cell r="B24" t="str">
            <v>Denmark</v>
          </cell>
        </row>
        <row r="25">
          <cell r="B25" t="str">
            <v>Estonia</v>
          </cell>
        </row>
        <row r="26">
          <cell r="B26" t="str">
            <v>Finland</v>
          </cell>
        </row>
        <row r="27">
          <cell r="B27" t="str">
            <v>France</v>
          </cell>
        </row>
        <row r="28">
          <cell r="B28" t="str">
            <v>Germany</v>
          </cell>
        </row>
        <row r="29">
          <cell r="B29" t="str">
            <v>Greece</v>
          </cell>
        </row>
        <row r="30">
          <cell r="B30" t="str">
            <v>Hungary</v>
          </cell>
        </row>
        <row r="31">
          <cell r="B31" t="str">
            <v>Ireland</v>
          </cell>
        </row>
        <row r="32">
          <cell r="B32" t="str">
            <v>Italy</v>
          </cell>
        </row>
        <row r="33">
          <cell r="B33" t="str">
            <v>Latvia</v>
          </cell>
        </row>
        <row r="34">
          <cell r="B34" t="str">
            <v>Lithuania</v>
          </cell>
        </row>
        <row r="35">
          <cell r="B35" t="str">
            <v>Luxembourg</v>
          </cell>
        </row>
        <row r="36">
          <cell r="B36" t="str">
            <v>Malta</v>
          </cell>
        </row>
        <row r="37">
          <cell r="B37" t="str">
            <v>Netherlands</v>
          </cell>
        </row>
        <row r="38">
          <cell r="B38" t="str">
            <v>Poland</v>
          </cell>
        </row>
        <row r="39">
          <cell r="B39" t="str">
            <v>Portugal</v>
          </cell>
        </row>
        <row r="40">
          <cell r="B40" t="str">
            <v>Romania</v>
          </cell>
        </row>
        <row r="41">
          <cell r="B41" t="str">
            <v>Slovakia</v>
          </cell>
        </row>
        <row r="42">
          <cell r="B42" t="str">
            <v>Slovenia</v>
          </cell>
        </row>
        <row r="43">
          <cell r="B43" t="str">
            <v>Spain</v>
          </cell>
        </row>
        <row r="44">
          <cell r="B44" t="str">
            <v>Sweden</v>
          </cell>
        </row>
        <row r="45">
          <cell r="B45" t="str">
            <v>United Kingdom</v>
          </cell>
        </row>
        <row r="46">
          <cell r="B46" t="str">
            <v>Albania</v>
          </cell>
        </row>
        <row r="47">
          <cell r="B47" t="str">
            <v>Bosnia and Herzegovina</v>
          </cell>
        </row>
        <row r="48">
          <cell r="B48" t="str">
            <v>Iceland</v>
          </cell>
        </row>
        <row r="49">
          <cell r="B49" t="str">
            <v>Kosovo*</v>
          </cell>
        </row>
        <row r="50">
          <cell r="B50" t="str">
            <v>Liechtenstein</v>
          </cell>
        </row>
        <row r="51">
          <cell r="B51" t="str">
            <v>Montenegro</v>
          </cell>
        </row>
      </sheetData>
      <sheetData sheetId="2"/>
      <sheetData sheetId="3"/>
      <sheetData sheetId="4"/>
      <sheetData sheetId="5"/>
      <sheetData sheetId="6"/>
      <sheetData sheetId="7">
        <row r="1">
          <cell r="AA1" t="str">
            <v>Table A Row</v>
          </cell>
        </row>
        <row r="2">
          <cell r="AA2" t="str">
            <v>Table A Column</v>
          </cell>
        </row>
        <row r="3">
          <cell r="AA3" t="str">
            <v>Table B Row</v>
          </cell>
        </row>
        <row r="4">
          <cell r="AA4" t="str">
            <v>Table B Column</v>
          </cell>
        </row>
        <row r="5">
          <cell r="AA5" t="str">
            <v>Table B.1 Row</v>
          </cell>
        </row>
        <row r="6">
          <cell r="AA6" t="str">
            <v>Table B.1 Column</v>
          </cell>
        </row>
        <row r="7">
          <cell r="AA7" t="str">
            <v>Table B.2 Row</v>
          </cell>
        </row>
        <row r="8">
          <cell r="AA8" t="str">
            <v>Table B.2 Column</v>
          </cell>
        </row>
        <row r="9">
          <cell r="AA9" t="str">
            <v>Table C Row</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parameters"/>
      <sheetName val="NotApp"/>
      <sheetName val="footnotes_list"/>
      <sheetName val="Table_A"/>
      <sheetName val="Table_B"/>
      <sheetName val="Table_B.1"/>
      <sheetName val="Table_B.2"/>
      <sheetName val="Table_C"/>
      <sheetName val="Table_D"/>
      <sheetName val="Table_E"/>
      <sheetName val="Check Report"/>
      <sheetName val="PEFA indicators"/>
      <sheetName val="PEFA Columns"/>
      <sheetName val="PEFA rows"/>
      <sheetName val="PEFA bridging items"/>
      <sheetName val="2014_PEFA_Questionnaire_2017_fi"/>
    </sheetNames>
    <sheetDataSet>
      <sheetData sheetId="0">
        <row r="12">
          <cell r="D12" t="str">
            <v>BE</v>
          </cell>
        </row>
      </sheetData>
      <sheetData sheetId="1"/>
      <sheetData sheetId="2"/>
      <sheetData sheetId="3"/>
      <sheetData sheetId="4">
        <row r="22">
          <cell r="B22" t="str">
            <v>Austria</v>
          </cell>
        </row>
        <row r="23">
          <cell r="B23" t="str">
            <v>Belgium</v>
          </cell>
        </row>
        <row r="24">
          <cell r="B24" t="str">
            <v>Bulgaria</v>
          </cell>
        </row>
        <row r="25">
          <cell r="B25" t="str">
            <v>Croatia</v>
          </cell>
        </row>
        <row r="26">
          <cell r="B26" t="str">
            <v>Cyprus</v>
          </cell>
        </row>
        <row r="27">
          <cell r="B27" t="str">
            <v>Czech Republic</v>
          </cell>
        </row>
        <row r="28">
          <cell r="B28" t="str">
            <v>Denmark</v>
          </cell>
        </row>
        <row r="29">
          <cell r="B29" t="str">
            <v>Estonia</v>
          </cell>
        </row>
        <row r="30">
          <cell r="B30" t="str">
            <v>Finland</v>
          </cell>
        </row>
        <row r="31">
          <cell r="B31" t="str">
            <v>France</v>
          </cell>
        </row>
        <row r="32">
          <cell r="B32" t="str">
            <v>Germany</v>
          </cell>
        </row>
        <row r="33">
          <cell r="B33" t="str">
            <v>Greece</v>
          </cell>
        </row>
        <row r="34">
          <cell r="B34" t="str">
            <v>Hungary</v>
          </cell>
        </row>
        <row r="35">
          <cell r="B35" t="str">
            <v>Ireland</v>
          </cell>
        </row>
        <row r="36">
          <cell r="B36" t="str">
            <v>Italy</v>
          </cell>
        </row>
        <row r="37">
          <cell r="B37" t="str">
            <v>Latvia</v>
          </cell>
        </row>
        <row r="38">
          <cell r="B38" t="str">
            <v>Lithuania</v>
          </cell>
        </row>
        <row r="39">
          <cell r="B39" t="str">
            <v>Luxembourg</v>
          </cell>
        </row>
        <row r="40">
          <cell r="B40" t="str">
            <v>Malta</v>
          </cell>
        </row>
        <row r="41">
          <cell r="B41" t="str">
            <v>Netherlands</v>
          </cell>
        </row>
        <row r="42">
          <cell r="B42" t="str">
            <v>Poland</v>
          </cell>
        </row>
        <row r="43">
          <cell r="B43" t="str">
            <v>Portugal</v>
          </cell>
        </row>
        <row r="44">
          <cell r="B44" t="str">
            <v>Romania</v>
          </cell>
        </row>
        <row r="45">
          <cell r="B45" t="str">
            <v>Slovakia</v>
          </cell>
        </row>
        <row r="46">
          <cell r="B46" t="str">
            <v>Slovenia</v>
          </cell>
        </row>
        <row r="47">
          <cell r="B47" t="str">
            <v>Spain</v>
          </cell>
        </row>
        <row r="48">
          <cell r="B48" t="str">
            <v>Sweden</v>
          </cell>
        </row>
        <row r="49">
          <cell r="B49" t="str">
            <v>United Kingdom</v>
          </cell>
        </row>
        <row r="50">
          <cell r="B50" t="str">
            <v>Albania</v>
          </cell>
        </row>
        <row r="51">
          <cell r="B51" t="str">
            <v>Bosnia and Herzegovina</v>
          </cell>
        </row>
        <row r="52">
          <cell r="B52" t="str">
            <v>Iceland</v>
          </cell>
        </row>
        <row r="53">
          <cell r="B53" t="str">
            <v>Kosovo*</v>
          </cell>
        </row>
        <row r="54">
          <cell r="B54" t="str">
            <v>Liechtenstein</v>
          </cell>
        </row>
        <row r="55">
          <cell r="B55" t="str">
            <v>Montenegro</v>
          </cell>
        </row>
        <row r="56">
          <cell r="B56" t="str">
            <v>Norway</v>
          </cell>
        </row>
        <row r="57">
          <cell r="B57" t="str">
            <v>Serbia</v>
          </cell>
        </row>
        <row r="58">
          <cell r="B58" t="str">
            <v>Switzerland</v>
          </cell>
        </row>
        <row r="59">
          <cell r="B59" t="str">
            <v>The former Yugoslav Republic of Macedonia</v>
          </cell>
        </row>
        <row r="60">
          <cell r="B60" t="str">
            <v>Turkey</v>
          </cell>
        </row>
        <row r="70">
          <cell r="C70">
            <v>2000</v>
          </cell>
        </row>
        <row r="71">
          <cell r="C71">
            <v>2001</v>
          </cell>
        </row>
        <row r="72">
          <cell r="C72">
            <v>2002</v>
          </cell>
        </row>
        <row r="73">
          <cell r="C73">
            <v>2003</v>
          </cell>
        </row>
        <row r="74">
          <cell r="C74">
            <v>2004</v>
          </cell>
        </row>
        <row r="75">
          <cell r="C75">
            <v>2005</v>
          </cell>
        </row>
        <row r="76">
          <cell r="C76">
            <v>2006</v>
          </cell>
        </row>
        <row r="77">
          <cell r="C77">
            <v>2007</v>
          </cell>
        </row>
        <row r="78">
          <cell r="C78">
            <v>2008</v>
          </cell>
        </row>
        <row r="79">
          <cell r="C79">
            <v>2009</v>
          </cell>
        </row>
        <row r="80">
          <cell r="C80">
            <v>2010</v>
          </cell>
        </row>
        <row r="81">
          <cell r="C81">
            <v>2011</v>
          </cell>
        </row>
        <row r="82">
          <cell r="C82">
            <v>2012</v>
          </cell>
        </row>
        <row r="83">
          <cell r="C83">
            <v>2013</v>
          </cell>
        </row>
        <row r="84">
          <cell r="C84">
            <v>2014</v>
          </cell>
        </row>
        <row r="85">
          <cell r="C85">
            <v>2015</v>
          </cell>
        </row>
        <row r="86">
          <cell r="C86">
            <v>2016</v>
          </cell>
        </row>
        <row r="87">
          <cell r="C87">
            <v>2017</v>
          </cell>
        </row>
        <row r="88">
          <cell r="C88">
            <v>2018</v>
          </cell>
        </row>
        <row r="89">
          <cell r="C89">
            <v>2019</v>
          </cell>
        </row>
        <row r="90">
          <cell r="C90">
            <v>2020</v>
          </cell>
        </row>
      </sheetData>
      <sheetData sheetId="5"/>
      <sheetData sheetId="6"/>
      <sheetData sheetId="7"/>
      <sheetData sheetId="8"/>
      <sheetData sheetId="9"/>
      <sheetData sheetId="10"/>
      <sheetData sheetId="11"/>
      <sheetData sheetId="12"/>
      <sheetData sheetId="13"/>
      <sheetData sheetId="14"/>
      <sheetData sheetId="15">
        <row r="3">
          <cell r="B3" t="str">
            <v>PEFA_IND01</v>
          </cell>
        </row>
      </sheetData>
      <sheetData sheetId="16">
        <row r="2">
          <cell r="D2">
            <v>1</v>
          </cell>
        </row>
      </sheetData>
      <sheetData sheetId="17">
        <row r="3">
          <cell r="B3">
            <v>1</v>
          </cell>
        </row>
      </sheetData>
      <sheetData sheetId="18">
        <row r="3">
          <cell r="B3" t="str">
            <v>DEU_RES</v>
          </cell>
        </row>
      </sheetData>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Parameters"/>
      <sheetName val="Model"/>
      <sheetName val="instructions"/>
      <sheetName val="CO2"/>
      <sheetName val="Biomass CO2"/>
      <sheetName val="N2O"/>
      <sheetName val="CH4"/>
      <sheetName val="HFC"/>
      <sheetName val="PFC"/>
      <sheetName val="SF6"/>
      <sheetName val="NOx"/>
      <sheetName val="SOx"/>
      <sheetName val="NH3"/>
      <sheetName val="NMVOC"/>
      <sheetName val="CO"/>
      <sheetName val="PM10"/>
      <sheetName val="PM2.5"/>
      <sheetName val="Check Report"/>
    </sheetNames>
    <sheetDataSet>
      <sheetData sheetId="0" refreshError="1"/>
      <sheetData sheetId="1" refreshError="1"/>
      <sheetData sheetId="2">
        <row r="22">
          <cell r="B22" t="str">
            <v>Austria</v>
          </cell>
        </row>
        <row r="53">
          <cell r="E53" t="str">
            <v>SUM(ROUND(V))</v>
          </cell>
        </row>
        <row r="54">
          <cell r="E54" t="str">
            <v>ROUND(SUM(V))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F315-DC57-41EE-A1DD-13E889FA5F9A}">
  <sheetPr codeName="Sheet1">
    <tabColor theme="0"/>
  </sheetPr>
  <dimension ref="A1:E9"/>
  <sheetViews>
    <sheetView tabSelected="1" zoomScale="78" zoomScaleNormal="78" workbookViewId="0">
      <selection sqref="A1:C1"/>
    </sheetView>
  </sheetViews>
  <sheetFormatPr defaultRowHeight="15" x14ac:dyDescent="0.25"/>
  <cols>
    <col min="1" max="1" width="14.28515625" customWidth="1"/>
    <col min="2" max="3" width="55.7109375" customWidth="1"/>
  </cols>
  <sheetData>
    <row r="1" spans="1:5" ht="18.75" x14ac:dyDescent="0.3">
      <c r="A1" s="390" t="s">
        <v>264</v>
      </c>
      <c r="B1" s="390"/>
      <c r="C1" s="390"/>
    </row>
    <row r="2" spans="1:5" x14ac:dyDescent="0.25">
      <c r="A2" s="391" t="s">
        <v>274</v>
      </c>
      <c r="B2" s="391"/>
      <c r="C2" s="391"/>
    </row>
    <row r="3" spans="1:5" ht="110.25" customHeight="1" x14ac:dyDescent="0.3">
      <c r="A3" s="350" t="s">
        <v>265</v>
      </c>
      <c r="B3" s="226" t="s">
        <v>275</v>
      </c>
      <c r="C3" s="226" t="s">
        <v>318</v>
      </c>
      <c r="E3" s="225"/>
    </row>
    <row r="4" spans="1:5" ht="110.25" customHeight="1" x14ac:dyDescent="0.25">
      <c r="A4" s="350" t="s">
        <v>266</v>
      </c>
      <c r="B4" s="226" t="s">
        <v>273</v>
      </c>
      <c r="C4" s="226" t="s">
        <v>319</v>
      </c>
    </row>
    <row r="5" spans="1:5" ht="66.75" customHeight="1" x14ac:dyDescent="0.25">
      <c r="A5" s="351" t="s">
        <v>341</v>
      </c>
      <c r="B5" s="352" t="s">
        <v>343</v>
      </c>
      <c r="C5" s="226" t="s">
        <v>339</v>
      </c>
    </row>
    <row r="6" spans="1:5" ht="66.75" customHeight="1" x14ac:dyDescent="0.25">
      <c r="A6" s="351" t="s">
        <v>342</v>
      </c>
      <c r="B6" s="352" t="s">
        <v>344</v>
      </c>
      <c r="C6" s="226" t="s">
        <v>340</v>
      </c>
    </row>
    <row r="7" spans="1:5" ht="110.25" customHeight="1" x14ac:dyDescent="0.25">
      <c r="A7" s="350" t="s">
        <v>267</v>
      </c>
      <c r="B7" s="226" t="s">
        <v>272</v>
      </c>
      <c r="C7" s="226" t="s">
        <v>320</v>
      </c>
    </row>
    <row r="8" spans="1:5" ht="110.25" customHeight="1" x14ac:dyDescent="0.25">
      <c r="A8" s="350" t="s">
        <v>268</v>
      </c>
      <c r="B8" s="226" t="s">
        <v>271</v>
      </c>
      <c r="C8" s="226" t="s">
        <v>321</v>
      </c>
    </row>
    <row r="9" spans="1:5" ht="110.25" customHeight="1" x14ac:dyDescent="0.25">
      <c r="A9" s="350" t="s">
        <v>269</v>
      </c>
      <c r="B9" s="226" t="s">
        <v>270</v>
      </c>
      <c r="C9" s="226" t="s">
        <v>322</v>
      </c>
    </row>
  </sheetData>
  <mergeCells count="2">
    <mergeCell ref="A1:C1"/>
    <mergeCell ref="A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2211A-C444-4281-BC93-2A4C0A5D5447}">
  <sheetPr codeName="TAB_A">
    <tabColor theme="0"/>
    <outlinePr summaryBelow="0" summaryRight="0"/>
  </sheetPr>
  <dimension ref="A1:CL39"/>
  <sheetViews>
    <sheetView showGridLines="0" zoomScale="85" zoomScaleNormal="85" workbookViewId="0">
      <pane xSplit="2" ySplit="2" topLeftCell="C3" activePane="bottomRight" state="frozen"/>
      <selection pane="topRight"/>
      <selection pane="bottomLeft"/>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85546875" style="43" customWidth="1"/>
    <col min="49" max="78" width="14.85546875" style="43" customWidth="1"/>
    <col min="79" max="79" width="15.85546875" style="43" customWidth="1"/>
    <col min="80" max="86" width="14.85546875" style="43" customWidth="1"/>
    <col min="87" max="87" width="18.5703125" style="43" customWidth="1"/>
    <col min="88" max="88" width="17.28515625" style="43" bestFit="1" customWidth="1"/>
    <col min="89" max="89" width="14.85546875" style="43" customWidth="1"/>
    <col min="90" max="90" width="16.140625" style="45" customWidth="1"/>
    <col min="91" max="16384" width="11.42578125" style="2"/>
  </cols>
  <sheetData>
    <row r="1" spans="1:90" s="1" customFormat="1" ht="195" customHeight="1" x14ac:dyDescent="0.25">
      <c r="A1" s="290"/>
      <c r="B1" s="282" t="s">
        <v>295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223" t="s">
        <v>85</v>
      </c>
      <c r="CK1" s="223" t="s">
        <v>86</v>
      </c>
      <c r="CL1" s="3"/>
    </row>
    <row r="2" spans="1:90" s="1" customFormat="1" ht="26.25" customHeight="1" x14ac:dyDescent="0.25">
      <c r="A2" s="290"/>
      <c r="B2" s="348"/>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207" t="s">
        <v>235</v>
      </c>
      <c r="CD2" s="208" t="s">
        <v>236</v>
      </c>
      <c r="CE2" s="208" t="s">
        <v>237</v>
      </c>
      <c r="CF2" s="208" t="s">
        <v>238</v>
      </c>
      <c r="CG2" s="209" t="s">
        <v>239</v>
      </c>
      <c r="CH2" s="113" t="s">
        <v>0</v>
      </c>
      <c r="CI2" s="209" t="s">
        <v>240</v>
      </c>
      <c r="CJ2" s="210" t="s">
        <v>241</v>
      </c>
      <c r="CK2" s="210" t="s">
        <v>242</v>
      </c>
      <c r="CL2" s="3"/>
    </row>
    <row r="3" spans="1:90" s="9" customFormat="1" ht="26.25" customHeight="1" x14ac:dyDescent="0.25">
      <c r="A3" s="291" t="s">
        <v>122</v>
      </c>
      <c r="B3" s="347"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4"/>
      <c r="CI3" s="5"/>
      <c r="CJ3" s="7">
        <v>69463.05246281196</v>
      </c>
      <c r="CK3" s="7">
        <v>69463.05246281196</v>
      </c>
      <c r="CL3" s="8" t="str">
        <f>IF(ROUND(SUM(CK3),1)&gt;ROUND(SUM(Tableau_B!CK3),1),"Supply &gt; Use",IF(ROUND(SUM(CK3),1)&lt;ROUND(SUM(Tableau_B!CK3),1),"Supply &lt; Use",""))</f>
        <v/>
      </c>
    </row>
    <row r="4" spans="1:90" s="15"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08"/>
      <c r="CI4" s="108"/>
      <c r="CJ4" s="111">
        <v>0</v>
      </c>
      <c r="CK4" s="111">
        <v>0</v>
      </c>
      <c r="CL4" s="8" t="str">
        <f>IF(ROUND(SUM(CK4),1)&gt;ROUND(SUM(Tableau_B!CK4),1),"Supply &gt; Use",IF(ROUND(SUM(CK4),1)&lt;ROUND(SUM(Tableau_B!CK4),1),"Supply &lt; Use",""))</f>
        <v/>
      </c>
    </row>
    <row r="5" spans="1:90" s="15"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1"/>
      <c r="CI5" s="11"/>
      <c r="CJ5" s="16">
        <v>0</v>
      </c>
      <c r="CK5" s="14">
        <v>0</v>
      </c>
      <c r="CL5" s="8" t="str">
        <f>IF(ROUND(SUM(CK5),1)&gt;ROUND(SUM(Tableau_B!CK5),1),"Supply &gt; Use",IF(ROUND(SUM(CK5),1)&lt;ROUND(SUM(Tableau_B!CK5),1),"Supply &lt; Use",""))</f>
        <v/>
      </c>
    </row>
    <row r="6" spans="1:90" s="15"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1"/>
      <c r="CI6" s="11"/>
      <c r="CJ6" s="16">
        <v>705.64349879999997</v>
      </c>
      <c r="CK6" s="14">
        <v>705.64349879999997</v>
      </c>
      <c r="CL6" s="8" t="str">
        <f>IF(ROUND(SUM(CK6),1)&gt;ROUND(SUM(Tableau_B!CK6),1),"Supply &gt; Use",IF(ROUND(SUM(CK6),1)&lt;ROUND(SUM(Tableau_B!CK6),1),"Supply &lt; Use",""))</f>
        <v/>
      </c>
    </row>
    <row r="7" spans="1:90" s="15"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1"/>
      <c r="CI7" s="11"/>
      <c r="CJ7" s="16">
        <v>2549.6375417348409</v>
      </c>
      <c r="CK7" s="14">
        <v>2549.6375417348409</v>
      </c>
      <c r="CL7" s="8" t="str">
        <f>IF(ROUND(SUM(CK7),1)&gt;ROUND(SUM(Tableau_B!CK7),1),"Supply &gt; Use",IF(ROUND(SUM(CK7),1)&lt;ROUND(SUM(Tableau_B!CK7),1),"Supply &lt; Use",""))</f>
        <v/>
      </c>
    </row>
    <row r="8" spans="1:90" s="15"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1"/>
      <c r="CI8" s="11"/>
      <c r="CJ8" s="16">
        <v>4815.0496261814769</v>
      </c>
      <c r="CK8" s="14">
        <v>4815.0496261814769</v>
      </c>
      <c r="CL8" s="8" t="str">
        <f>IF(ROUND(SUM(CK8),1)&gt;ROUND(SUM(Tableau_B!CK8),1),"Supply &gt; Use",IF(ROUND(SUM(CK8),1)&lt;ROUND(SUM(Tableau_B!CK8),1),"Supply &lt; Use",""))</f>
        <v/>
      </c>
    </row>
    <row r="9" spans="1:90" s="15"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1"/>
      <c r="CI9" s="11"/>
      <c r="CJ9" s="16">
        <v>61337.949656993733</v>
      </c>
      <c r="CK9" s="14">
        <v>61337.949656993733</v>
      </c>
      <c r="CL9" s="8" t="str">
        <f>IF(ROUND(SUM(CK9),1)&gt;ROUND(SUM(Tableau_B!CK9),1),"Supply &gt; Use",IF(ROUND(SUM(CK9),1)&lt;ROUND(SUM(Tableau_B!CK9),1),"Supply &lt; Use",""))</f>
        <v/>
      </c>
    </row>
    <row r="10" spans="1:90" s="15"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1"/>
      <c r="CI10" s="11"/>
      <c r="CJ10" s="17">
        <v>54.772139101911868</v>
      </c>
      <c r="CK10" s="14">
        <v>54.772139101911868</v>
      </c>
      <c r="CL10" s="8" t="str">
        <f>IF(ROUND(SUM(CK10),1)&gt;ROUND(SUM(Tableau_B!CK10),1),"Supply &gt; Use",IF(ROUND(SUM(CK10),1)&lt;ROUND(SUM(Tableau_B!CK10),1),"Supply &lt; Use",""))</f>
        <v/>
      </c>
    </row>
    <row r="11" spans="1:90" s="22" customFormat="1" ht="26.25" customHeight="1" x14ac:dyDescent="0.25">
      <c r="A11" s="291" t="s">
        <v>130</v>
      </c>
      <c r="B11" s="212" t="s">
        <v>95</v>
      </c>
      <c r="C11" s="18">
        <v>1899121.2156997679</v>
      </c>
      <c r="D11" s="18">
        <v>51543.187769226868</v>
      </c>
      <c r="E11" s="18">
        <v>6889.8871393283953</v>
      </c>
      <c r="F11" s="18">
        <v>44653.300629898469</v>
      </c>
      <c r="G11" s="18">
        <v>0</v>
      </c>
      <c r="H11" s="18">
        <v>0</v>
      </c>
      <c r="I11" s="18">
        <v>1505914.4033154694</v>
      </c>
      <c r="J11" s="18">
        <v>3818.9915940574092</v>
      </c>
      <c r="K11" s="18">
        <v>18.293052253436468</v>
      </c>
      <c r="L11" s="18">
        <v>987.09882945075447</v>
      </c>
      <c r="M11" s="18">
        <v>5924.9594226164363</v>
      </c>
      <c r="N11" s="18">
        <v>4197.3611742723169</v>
      </c>
      <c r="O11" s="18">
        <v>1399031.4747371811</v>
      </c>
      <c r="P11" s="18">
        <v>20931.709934891354</v>
      </c>
      <c r="Q11" s="18">
        <v>24.848169732883441</v>
      </c>
      <c r="R11" s="18">
        <v>1062.3727527180961</v>
      </c>
      <c r="S11" s="18">
        <v>61.749630176433641</v>
      </c>
      <c r="T11" s="18">
        <v>68974.27119737165</v>
      </c>
      <c r="U11" s="18">
        <v>9.5558536074151074E-2</v>
      </c>
      <c r="V11" s="18">
        <v>3.0500563028586142E-2</v>
      </c>
      <c r="W11" s="18">
        <v>4.3225916691654008E-2</v>
      </c>
      <c r="X11" s="18">
        <v>9.0748981412824947E-2</v>
      </c>
      <c r="Y11" s="18">
        <v>7.9055508691055557E-2</v>
      </c>
      <c r="Z11" s="18">
        <v>1.1859563147252358E-2</v>
      </c>
      <c r="AA11" s="18">
        <v>880.88730720078524</v>
      </c>
      <c r="AB11" s="18">
        <v>3.456447769465891E-2</v>
      </c>
      <c r="AC11" s="18">
        <v>331736.70162596629</v>
      </c>
      <c r="AD11" s="18">
        <v>9705.1117222952453</v>
      </c>
      <c r="AE11" s="18">
        <v>0.83230904164956909</v>
      </c>
      <c r="AF11" s="18">
        <v>9704.2794132535946</v>
      </c>
      <c r="AG11" s="18">
        <v>30.803008324011991</v>
      </c>
      <c r="AH11" s="18">
        <v>18.895050222627827</v>
      </c>
      <c r="AI11" s="18">
        <v>0</v>
      </c>
      <c r="AJ11" s="18">
        <v>18.895050222627827</v>
      </c>
      <c r="AK11" s="18">
        <v>0</v>
      </c>
      <c r="AL11" s="18">
        <v>0</v>
      </c>
      <c r="AM11" s="18">
        <v>0</v>
      </c>
      <c r="AN11" s="18">
        <v>0</v>
      </c>
      <c r="AO11" s="18">
        <v>0</v>
      </c>
      <c r="AP11" s="18">
        <v>0</v>
      </c>
      <c r="AQ11" s="18">
        <v>0</v>
      </c>
      <c r="AR11" s="18">
        <v>2.7028220074351856</v>
      </c>
      <c r="AS11" s="18">
        <v>0.83257127162423239</v>
      </c>
      <c r="AT11" s="18">
        <v>0</v>
      </c>
      <c r="AU11" s="18">
        <v>0.83257127162423239</v>
      </c>
      <c r="AV11" s="18">
        <v>0</v>
      </c>
      <c r="AW11" s="18">
        <v>0</v>
      </c>
      <c r="AX11" s="18">
        <v>0</v>
      </c>
      <c r="AY11" s="18">
        <v>0</v>
      </c>
      <c r="AZ11" s="18">
        <v>0</v>
      </c>
      <c r="BA11" s="18">
        <v>0</v>
      </c>
      <c r="BB11" s="18">
        <v>0</v>
      </c>
      <c r="BC11" s="18">
        <v>0</v>
      </c>
      <c r="BD11" s="18">
        <v>0</v>
      </c>
      <c r="BE11" s="18">
        <v>0</v>
      </c>
      <c r="BF11" s="18">
        <v>0</v>
      </c>
      <c r="BG11" s="18">
        <v>0</v>
      </c>
      <c r="BH11" s="18">
        <v>0</v>
      </c>
      <c r="BI11" s="18">
        <v>0</v>
      </c>
      <c r="BJ11" s="18">
        <v>0</v>
      </c>
      <c r="BK11" s="18">
        <v>0</v>
      </c>
      <c r="BL11" s="18">
        <v>0</v>
      </c>
      <c r="BM11" s="18">
        <v>0</v>
      </c>
      <c r="BN11" s="18">
        <v>0</v>
      </c>
      <c r="BO11" s="18">
        <v>65.325438635824668</v>
      </c>
      <c r="BP11" s="18">
        <v>4.3435757546083344</v>
      </c>
      <c r="BQ11" s="18">
        <v>87.791776868404611</v>
      </c>
      <c r="BR11" s="18">
        <v>87.791776868404611</v>
      </c>
      <c r="BS11" s="18">
        <v>0</v>
      </c>
      <c r="BT11" s="18">
        <v>3.4472931015439645</v>
      </c>
      <c r="BU11" s="18">
        <v>1.6521827947464198</v>
      </c>
      <c r="BV11" s="18">
        <v>1.7951103067975445</v>
      </c>
      <c r="BW11" s="18">
        <v>6.0891828255448575</v>
      </c>
      <c r="BX11" s="18">
        <v>0.92198120304478581</v>
      </c>
      <c r="BY11" s="18">
        <v>0</v>
      </c>
      <c r="BZ11" s="18">
        <v>5.1672016225000714</v>
      </c>
      <c r="CA11" s="18">
        <v>1.5805477986560805</v>
      </c>
      <c r="CB11" s="18">
        <v>0</v>
      </c>
      <c r="CC11" s="19"/>
      <c r="CD11" s="20"/>
      <c r="CE11" s="20"/>
      <c r="CF11" s="20"/>
      <c r="CG11" s="19"/>
      <c r="CH11" s="20"/>
      <c r="CI11" s="18">
        <v>3796556.4235713696</v>
      </c>
      <c r="CJ11" s="21"/>
      <c r="CK11" s="18">
        <v>5695677.6392711382</v>
      </c>
      <c r="CL11" s="8" t="str">
        <f>IF(ROUND(SUM(CK11),1)&gt;ROUND(SUM(Tableau_B!CK11),1),"Supply &gt; Use",IF(ROUND(SUM(CK11),1)&lt;ROUND(SUM(Tableau_B!CK11),1),"Supply &lt; Use",""))</f>
        <v/>
      </c>
    </row>
    <row r="12" spans="1:90" s="22" customFormat="1" ht="26.25" customHeight="1" x14ac:dyDescent="0.25">
      <c r="A12" s="292" t="s">
        <v>131</v>
      </c>
      <c r="B12" s="215" t="s">
        <v>96</v>
      </c>
      <c r="C12" s="23">
        <v>0</v>
      </c>
      <c r="D12" s="24">
        <v>0</v>
      </c>
      <c r="E12" s="25">
        <v>0</v>
      </c>
      <c r="F12" s="25">
        <v>0</v>
      </c>
      <c r="G12" s="25">
        <v>0</v>
      </c>
      <c r="H12" s="24">
        <v>0</v>
      </c>
      <c r="I12" s="24">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4">
        <v>0</v>
      </c>
      <c r="AD12" s="24">
        <v>0</v>
      </c>
      <c r="AE12" s="25">
        <v>0</v>
      </c>
      <c r="AF12" s="25">
        <v>0</v>
      </c>
      <c r="AG12" s="24">
        <v>0</v>
      </c>
      <c r="AH12" s="24">
        <v>0</v>
      </c>
      <c r="AI12" s="25">
        <v>0</v>
      </c>
      <c r="AJ12" s="25">
        <v>0</v>
      </c>
      <c r="AK12" s="25">
        <v>0</v>
      </c>
      <c r="AL12" s="24">
        <v>0</v>
      </c>
      <c r="AM12" s="25">
        <v>0</v>
      </c>
      <c r="AN12" s="25">
        <v>0</v>
      </c>
      <c r="AO12" s="25">
        <v>0</v>
      </c>
      <c r="AP12" s="25">
        <v>0</v>
      </c>
      <c r="AQ12" s="25">
        <v>0</v>
      </c>
      <c r="AR12" s="24">
        <v>0</v>
      </c>
      <c r="AS12" s="24">
        <v>0</v>
      </c>
      <c r="AT12" s="25">
        <v>0</v>
      </c>
      <c r="AU12" s="25">
        <v>0</v>
      </c>
      <c r="AV12" s="25">
        <v>0</v>
      </c>
      <c r="AW12" s="25">
        <v>0</v>
      </c>
      <c r="AX12" s="24">
        <v>0</v>
      </c>
      <c r="AY12" s="25">
        <v>0</v>
      </c>
      <c r="AZ12" s="25">
        <v>0</v>
      </c>
      <c r="BA12" s="25">
        <v>0</v>
      </c>
      <c r="BB12" s="24">
        <v>0</v>
      </c>
      <c r="BC12" s="25">
        <v>0</v>
      </c>
      <c r="BD12" s="24">
        <v>0</v>
      </c>
      <c r="BE12" s="25">
        <v>0</v>
      </c>
      <c r="BF12" s="25">
        <v>0</v>
      </c>
      <c r="BG12" s="25">
        <v>0</v>
      </c>
      <c r="BH12" s="25">
        <v>0</v>
      </c>
      <c r="BI12" s="25">
        <v>0</v>
      </c>
      <c r="BJ12" s="24">
        <v>0</v>
      </c>
      <c r="BK12" s="25">
        <v>0</v>
      </c>
      <c r="BL12" s="25">
        <v>0</v>
      </c>
      <c r="BM12" s="25">
        <v>0</v>
      </c>
      <c r="BN12" s="25">
        <v>0</v>
      </c>
      <c r="BO12" s="24">
        <v>0</v>
      </c>
      <c r="BP12" s="24">
        <v>0</v>
      </c>
      <c r="BQ12" s="24">
        <v>0</v>
      </c>
      <c r="BR12" s="25">
        <v>0</v>
      </c>
      <c r="BS12" s="25">
        <v>0</v>
      </c>
      <c r="BT12" s="24">
        <v>0</v>
      </c>
      <c r="BU12" s="25">
        <v>0</v>
      </c>
      <c r="BV12" s="25">
        <v>0</v>
      </c>
      <c r="BW12" s="24">
        <v>0</v>
      </c>
      <c r="BX12" s="25">
        <v>0</v>
      </c>
      <c r="BY12" s="25">
        <v>0</v>
      </c>
      <c r="BZ12" s="25">
        <v>0</v>
      </c>
      <c r="CA12" s="24">
        <v>0</v>
      </c>
      <c r="CB12" s="24">
        <v>0</v>
      </c>
      <c r="CC12" s="13"/>
      <c r="CD12" s="26"/>
      <c r="CE12" s="26"/>
      <c r="CF12" s="26"/>
      <c r="CG12" s="27"/>
      <c r="CH12" s="27"/>
      <c r="CI12" s="14">
        <v>162158.21900000001</v>
      </c>
      <c r="CJ12" s="11"/>
      <c r="CK12" s="14">
        <v>162158.21900000001</v>
      </c>
      <c r="CL12" s="8" t="str">
        <f>IF(ROUND(SUM(CK12),1)&gt;ROUND(SUM(Tableau_B!CK12),1),"Supply &gt; Use",IF(ROUND(SUM(CK12),1)&lt;ROUND(SUM(Tableau_B!CK12),1),"Supply &lt; Use",""))</f>
        <v/>
      </c>
    </row>
    <row r="13" spans="1:90" s="22" customFormat="1" ht="26.25" customHeight="1" x14ac:dyDescent="0.25">
      <c r="A13" s="293" t="s">
        <v>132</v>
      </c>
      <c r="B13" s="216" t="s">
        <v>97</v>
      </c>
      <c r="C13" s="23">
        <v>696.77600986279845</v>
      </c>
      <c r="D13" s="24">
        <v>0</v>
      </c>
      <c r="E13" s="25">
        <v>0</v>
      </c>
      <c r="F13" s="25">
        <v>0</v>
      </c>
      <c r="G13" s="25">
        <v>0</v>
      </c>
      <c r="H13" s="24">
        <v>0</v>
      </c>
      <c r="I13" s="24">
        <v>696.77600986279845</v>
      </c>
      <c r="J13" s="25">
        <v>0</v>
      </c>
      <c r="K13" s="25">
        <v>0</v>
      </c>
      <c r="L13" s="25">
        <v>0</v>
      </c>
      <c r="M13" s="25">
        <v>0</v>
      </c>
      <c r="N13" s="25">
        <v>0</v>
      </c>
      <c r="O13" s="25">
        <v>696.77600986279845</v>
      </c>
      <c r="P13" s="25">
        <v>0</v>
      </c>
      <c r="Q13" s="25">
        <v>0</v>
      </c>
      <c r="R13" s="25">
        <v>0</v>
      </c>
      <c r="S13" s="25">
        <v>0</v>
      </c>
      <c r="T13" s="25">
        <v>0</v>
      </c>
      <c r="U13" s="25">
        <v>0</v>
      </c>
      <c r="V13" s="25">
        <v>0</v>
      </c>
      <c r="W13" s="25">
        <v>0</v>
      </c>
      <c r="X13" s="25">
        <v>0</v>
      </c>
      <c r="Y13" s="25">
        <v>0</v>
      </c>
      <c r="Z13" s="25">
        <v>0</v>
      </c>
      <c r="AA13" s="25">
        <v>0</v>
      </c>
      <c r="AB13" s="25">
        <v>0</v>
      </c>
      <c r="AC13" s="24">
        <v>0</v>
      </c>
      <c r="AD13" s="24">
        <v>0</v>
      </c>
      <c r="AE13" s="25">
        <v>0</v>
      </c>
      <c r="AF13" s="25">
        <v>0</v>
      </c>
      <c r="AG13" s="24">
        <v>0</v>
      </c>
      <c r="AH13" s="24">
        <v>0</v>
      </c>
      <c r="AI13" s="25">
        <v>0</v>
      </c>
      <c r="AJ13" s="25">
        <v>0</v>
      </c>
      <c r="AK13" s="25">
        <v>0</v>
      </c>
      <c r="AL13" s="24">
        <v>0</v>
      </c>
      <c r="AM13" s="25">
        <v>0</v>
      </c>
      <c r="AN13" s="25">
        <v>0</v>
      </c>
      <c r="AO13" s="25">
        <v>0</v>
      </c>
      <c r="AP13" s="25">
        <v>0</v>
      </c>
      <c r="AQ13" s="25">
        <v>0</v>
      </c>
      <c r="AR13" s="24">
        <v>0</v>
      </c>
      <c r="AS13" s="24">
        <v>0</v>
      </c>
      <c r="AT13" s="25">
        <v>0</v>
      </c>
      <c r="AU13" s="25">
        <v>0</v>
      </c>
      <c r="AV13" s="25">
        <v>0</v>
      </c>
      <c r="AW13" s="25">
        <v>0</v>
      </c>
      <c r="AX13" s="24">
        <v>0</v>
      </c>
      <c r="AY13" s="25">
        <v>0</v>
      </c>
      <c r="AZ13" s="25">
        <v>0</v>
      </c>
      <c r="BA13" s="25">
        <v>0</v>
      </c>
      <c r="BB13" s="24">
        <v>0</v>
      </c>
      <c r="BC13" s="25">
        <v>0</v>
      </c>
      <c r="BD13" s="24">
        <v>0</v>
      </c>
      <c r="BE13" s="25">
        <v>0</v>
      </c>
      <c r="BF13" s="25">
        <v>0</v>
      </c>
      <c r="BG13" s="25">
        <v>0</v>
      </c>
      <c r="BH13" s="25">
        <v>0</v>
      </c>
      <c r="BI13" s="25">
        <v>0</v>
      </c>
      <c r="BJ13" s="24">
        <v>0</v>
      </c>
      <c r="BK13" s="25">
        <v>0</v>
      </c>
      <c r="BL13" s="25">
        <v>0</v>
      </c>
      <c r="BM13" s="25">
        <v>0</v>
      </c>
      <c r="BN13" s="25">
        <v>0</v>
      </c>
      <c r="BO13" s="24">
        <v>0</v>
      </c>
      <c r="BP13" s="24">
        <v>0</v>
      </c>
      <c r="BQ13" s="24">
        <v>0</v>
      </c>
      <c r="BR13" s="25">
        <v>0</v>
      </c>
      <c r="BS13" s="25">
        <v>0</v>
      </c>
      <c r="BT13" s="24">
        <v>0</v>
      </c>
      <c r="BU13" s="25">
        <v>0</v>
      </c>
      <c r="BV13" s="25">
        <v>0</v>
      </c>
      <c r="BW13" s="24">
        <v>0</v>
      </c>
      <c r="BX13" s="25">
        <v>0</v>
      </c>
      <c r="BY13" s="25">
        <v>0</v>
      </c>
      <c r="BZ13" s="25">
        <v>0</v>
      </c>
      <c r="CA13" s="24">
        <v>0</v>
      </c>
      <c r="CB13" s="24">
        <v>0</v>
      </c>
      <c r="CC13" s="10"/>
      <c r="CD13" s="12"/>
      <c r="CE13" s="12"/>
      <c r="CF13" s="12"/>
      <c r="CG13" s="11"/>
      <c r="CH13" s="11"/>
      <c r="CI13" s="16">
        <v>0</v>
      </c>
      <c r="CJ13" s="11"/>
      <c r="CK13" s="14">
        <v>696.77600986279845</v>
      </c>
      <c r="CL13" s="8" t="str">
        <f>IF(ROUND(SUM(CK13),1)&gt;ROUND(SUM(Tableau_B!CK13),1),"Supply &gt; Use",IF(ROUND(SUM(CK13),1)&lt;ROUND(SUM(Tableau_B!CK13),1),"Supply &lt; Use",""))</f>
        <v/>
      </c>
    </row>
    <row r="14" spans="1:90" s="22" customFormat="1" ht="26.25" customHeight="1" x14ac:dyDescent="0.25">
      <c r="A14" s="293" t="s">
        <v>133</v>
      </c>
      <c r="B14" s="216" t="s">
        <v>98</v>
      </c>
      <c r="C14" s="23">
        <v>33855.829648317005</v>
      </c>
      <c r="D14" s="24">
        <v>0</v>
      </c>
      <c r="E14" s="25">
        <v>0</v>
      </c>
      <c r="F14" s="25">
        <v>0</v>
      </c>
      <c r="G14" s="25">
        <v>0</v>
      </c>
      <c r="H14" s="24">
        <v>0</v>
      </c>
      <c r="I14" s="24">
        <v>33855.829648317005</v>
      </c>
      <c r="J14" s="25">
        <v>0</v>
      </c>
      <c r="K14" s="25">
        <v>0</v>
      </c>
      <c r="L14" s="25">
        <v>0</v>
      </c>
      <c r="M14" s="25">
        <v>0</v>
      </c>
      <c r="N14" s="25">
        <v>0</v>
      </c>
      <c r="O14" s="25">
        <v>3961.4429999999984</v>
      </c>
      <c r="P14" s="25">
        <v>0</v>
      </c>
      <c r="Q14" s="25">
        <v>0</v>
      </c>
      <c r="R14" s="25">
        <v>0</v>
      </c>
      <c r="S14" s="25">
        <v>0</v>
      </c>
      <c r="T14" s="25">
        <v>29894.386648317006</v>
      </c>
      <c r="U14" s="25">
        <v>0</v>
      </c>
      <c r="V14" s="25">
        <v>0</v>
      </c>
      <c r="W14" s="25">
        <v>0</v>
      </c>
      <c r="X14" s="25">
        <v>0</v>
      </c>
      <c r="Y14" s="25">
        <v>0</v>
      </c>
      <c r="Z14" s="25">
        <v>0</v>
      </c>
      <c r="AA14" s="25">
        <v>0</v>
      </c>
      <c r="AB14" s="25">
        <v>0</v>
      </c>
      <c r="AC14" s="24">
        <v>0</v>
      </c>
      <c r="AD14" s="24">
        <v>0</v>
      </c>
      <c r="AE14" s="25">
        <v>0</v>
      </c>
      <c r="AF14" s="25">
        <v>0</v>
      </c>
      <c r="AG14" s="24">
        <v>0</v>
      </c>
      <c r="AH14" s="24">
        <v>0</v>
      </c>
      <c r="AI14" s="25">
        <v>0</v>
      </c>
      <c r="AJ14" s="25">
        <v>0</v>
      </c>
      <c r="AK14" s="25">
        <v>0</v>
      </c>
      <c r="AL14" s="24">
        <v>0</v>
      </c>
      <c r="AM14" s="25">
        <v>0</v>
      </c>
      <c r="AN14" s="25">
        <v>0</v>
      </c>
      <c r="AO14" s="25">
        <v>0</v>
      </c>
      <c r="AP14" s="25">
        <v>0</v>
      </c>
      <c r="AQ14" s="25">
        <v>0</v>
      </c>
      <c r="AR14" s="24">
        <v>0</v>
      </c>
      <c r="AS14" s="24">
        <v>0</v>
      </c>
      <c r="AT14" s="25">
        <v>0</v>
      </c>
      <c r="AU14" s="25">
        <v>0</v>
      </c>
      <c r="AV14" s="25">
        <v>0</v>
      </c>
      <c r="AW14" s="25">
        <v>0</v>
      </c>
      <c r="AX14" s="24">
        <v>0</v>
      </c>
      <c r="AY14" s="25">
        <v>0</v>
      </c>
      <c r="AZ14" s="25">
        <v>0</v>
      </c>
      <c r="BA14" s="25">
        <v>0</v>
      </c>
      <c r="BB14" s="24">
        <v>0</v>
      </c>
      <c r="BC14" s="25">
        <v>0</v>
      </c>
      <c r="BD14" s="24">
        <v>0</v>
      </c>
      <c r="BE14" s="25">
        <v>0</v>
      </c>
      <c r="BF14" s="25">
        <v>0</v>
      </c>
      <c r="BG14" s="25">
        <v>0</v>
      </c>
      <c r="BH14" s="25">
        <v>0</v>
      </c>
      <c r="BI14" s="25">
        <v>0</v>
      </c>
      <c r="BJ14" s="24">
        <v>0</v>
      </c>
      <c r="BK14" s="25">
        <v>0</v>
      </c>
      <c r="BL14" s="25">
        <v>0</v>
      </c>
      <c r="BM14" s="25">
        <v>0</v>
      </c>
      <c r="BN14" s="25">
        <v>0</v>
      </c>
      <c r="BO14" s="24">
        <v>0</v>
      </c>
      <c r="BP14" s="24">
        <v>0</v>
      </c>
      <c r="BQ14" s="24">
        <v>0</v>
      </c>
      <c r="BR14" s="25">
        <v>0</v>
      </c>
      <c r="BS14" s="25">
        <v>0</v>
      </c>
      <c r="BT14" s="24">
        <v>0</v>
      </c>
      <c r="BU14" s="25">
        <v>0</v>
      </c>
      <c r="BV14" s="25">
        <v>0</v>
      </c>
      <c r="BW14" s="24">
        <v>0</v>
      </c>
      <c r="BX14" s="25">
        <v>0</v>
      </c>
      <c r="BY14" s="25">
        <v>0</v>
      </c>
      <c r="BZ14" s="25">
        <v>0</v>
      </c>
      <c r="CA14" s="24">
        <v>0</v>
      </c>
      <c r="CB14" s="24">
        <v>0</v>
      </c>
      <c r="CC14" s="10"/>
      <c r="CD14" s="12"/>
      <c r="CE14" s="12"/>
      <c r="CF14" s="12"/>
      <c r="CG14" s="11"/>
      <c r="CH14" s="11"/>
      <c r="CI14" s="16">
        <v>0</v>
      </c>
      <c r="CJ14" s="11"/>
      <c r="CK14" s="14">
        <v>33855.829648317005</v>
      </c>
      <c r="CL14" s="8" t="str">
        <f>IF(ROUND(SUM(CK14),1)&gt;ROUND(SUM(Tableau_B!CK14),1),"Supply &gt; Use",IF(ROUND(SUM(CK14),1)&lt;ROUND(SUM(Tableau_B!CK14),1),"Supply &lt; Use",""))</f>
        <v/>
      </c>
    </row>
    <row r="15" spans="1:90" s="22" customFormat="1" ht="26.25" customHeight="1" x14ac:dyDescent="0.25">
      <c r="A15" s="293" t="s">
        <v>134</v>
      </c>
      <c r="B15" s="216" t="s">
        <v>99</v>
      </c>
      <c r="C15" s="23">
        <v>54951.440486386156</v>
      </c>
      <c r="D15" s="24">
        <v>0</v>
      </c>
      <c r="E15" s="25">
        <v>0</v>
      </c>
      <c r="F15" s="25">
        <v>0</v>
      </c>
      <c r="G15" s="25">
        <v>0</v>
      </c>
      <c r="H15" s="24">
        <v>0</v>
      </c>
      <c r="I15" s="24">
        <v>54951.440486386156</v>
      </c>
      <c r="J15" s="25">
        <v>0</v>
      </c>
      <c r="K15" s="25">
        <v>0</v>
      </c>
      <c r="L15" s="25">
        <v>0</v>
      </c>
      <c r="M15" s="25">
        <v>0</v>
      </c>
      <c r="N15" s="25">
        <v>0</v>
      </c>
      <c r="O15" s="25">
        <v>16791.50320238616</v>
      </c>
      <c r="P15" s="25">
        <v>0</v>
      </c>
      <c r="Q15" s="25">
        <v>0</v>
      </c>
      <c r="R15" s="25">
        <v>0</v>
      </c>
      <c r="S15" s="25">
        <v>0</v>
      </c>
      <c r="T15" s="25">
        <v>38159.937284</v>
      </c>
      <c r="U15" s="25">
        <v>0</v>
      </c>
      <c r="V15" s="25">
        <v>0</v>
      </c>
      <c r="W15" s="25">
        <v>0</v>
      </c>
      <c r="X15" s="25">
        <v>0</v>
      </c>
      <c r="Y15" s="25">
        <v>0</v>
      </c>
      <c r="Z15" s="25">
        <v>0</v>
      </c>
      <c r="AA15" s="25">
        <v>0</v>
      </c>
      <c r="AB15" s="25">
        <v>0</v>
      </c>
      <c r="AC15" s="24">
        <v>0</v>
      </c>
      <c r="AD15" s="24">
        <v>0</v>
      </c>
      <c r="AE15" s="25">
        <v>0</v>
      </c>
      <c r="AF15" s="25">
        <v>0</v>
      </c>
      <c r="AG15" s="24">
        <v>0</v>
      </c>
      <c r="AH15" s="24">
        <v>0</v>
      </c>
      <c r="AI15" s="25">
        <v>0</v>
      </c>
      <c r="AJ15" s="25">
        <v>0</v>
      </c>
      <c r="AK15" s="25">
        <v>0</v>
      </c>
      <c r="AL15" s="24">
        <v>0</v>
      </c>
      <c r="AM15" s="25">
        <v>0</v>
      </c>
      <c r="AN15" s="25">
        <v>0</v>
      </c>
      <c r="AO15" s="25">
        <v>0</v>
      </c>
      <c r="AP15" s="25">
        <v>0</v>
      </c>
      <c r="AQ15" s="25">
        <v>0</v>
      </c>
      <c r="AR15" s="24">
        <v>0</v>
      </c>
      <c r="AS15" s="24">
        <v>0</v>
      </c>
      <c r="AT15" s="25">
        <v>0</v>
      </c>
      <c r="AU15" s="25">
        <v>0</v>
      </c>
      <c r="AV15" s="25">
        <v>0</v>
      </c>
      <c r="AW15" s="25">
        <v>0</v>
      </c>
      <c r="AX15" s="24">
        <v>0</v>
      </c>
      <c r="AY15" s="25">
        <v>0</v>
      </c>
      <c r="AZ15" s="25">
        <v>0</v>
      </c>
      <c r="BA15" s="25">
        <v>0</v>
      </c>
      <c r="BB15" s="24">
        <v>0</v>
      </c>
      <c r="BC15" s="25">
        <v>0</v>
      </c>
      <c r="BD15" s="24">
        <v>0</v>
      </c>
      <c r="BE15" s="25">
        <v>0</v>
      </c>
      <c r="BF15" s="25">
        <v>0</v>
      </c>
      <c r="BG15" s="25">
        <v>0</v>
      </c>
      <c r="BH15" s="25">
        <v>0</v>
      </c>
      <c r="BI15" s="25">
        <v>0</v>
      </c>
      <c r="BJ15" s="24">
        <v>0</v>
      </c>
      <c r="BK15" s="25">
        <v>0</v>
      </c>
      <c r="BL15" s="25">
        <v>0</v>
      </c>
      <c r="BM15" s="25">
        <v>0</v>
      </c>
      <c r="BN15" s="25">
        <v>0</v>
      </c>
      <c r="BO15" s="24">
        <v>0</v>
      </c>
      <c r="BP15" s="24">
        <v>0</v>
      </c>
      <c r="BQ15" s="24">
        <v>0</v>
      </c>
      <c r="BR15" s="25">
        <v>0</v>
      </c>
      <c r="BS15" s="25">
        <v>0</v>
      </c>
      <c r="BT15" s="24">
        <v>0</v>
      </c>
      <c r="BU15" s="25">
        <v>0</v>
      </c>
      <c r="BV15" s="25">
        <v>0</v>
      </c>
      <c r="BW15" s="24">
        <v>0</v>
      </c>
      <c r="BX15" s="25">
        <v>0</v>
      </c>
      <c r="BY15" s="25">
        <v>0</v>
      </c>
      <c r="BZ15" s="25">
        <v>0</v>
      </c>
      <c r="CA15" s="24">
        <v>0</v>
      </c>
      <c r="CB15" s="24">
        <v>0</v>
      </c>
      <c r="CC15" s="10"/>
      <c r="CD15" s="12"/>
      <c r="CE15" s="12"/>
      <c r="CF15" s="12"/>
      <c r="CG15" s="11"/>
      <c r="CH15" s="11"/>
      <c r="CI15" s="16">
        <v>15054.58</v>
      </c>
      <c r="CJ15" s="11"/>
      <c r="CK15" s="14">
        <v>70006.020486386158</v>
      </c>
      <c r="CL15" s="8" t="str">
        <f>IF(ROUND(SUM(CK15),1)&gt;ROUND(SUM(Tableau_B!CK15),1),"Supply &gt; Use",IF(ROUND(SUM(CK15),1)&lt;ROUND(SUM(Tableau_B!CK15),1),"Supply &lt; Use",""))</f>
        <v/>
      </c>
    </row>
    <row r="16" spans="1:90" s="22" customFormat="1" ht="26.25" customHeight="1" x14ac:dyDescent="0.25">
      <c r="A16" s="293" t="s">
        <v>135</v>
      </c>
      <c r="B16" s="216" t="s">
        <v>100</v>
      </c>
      <c r="C16" s="23">
        <v>0</v>
      </c>
      <c r="D16" s="24">
        <v>0</v>
      </c>
      <c r="E16" s="25">
        <v>0</v>
      </c>
      <c r="F16" s="25">
        <v>0</v>
      </c>
      <c r="G16" s="25">
        <v>0</v>
      </c>
      <c r="H16" s="24">
        <v>0</v>
      </c>
      <c r="I16" s="24">
        <v>0</v>
      </c>
      <c r="J16" s="25">
        <v>0</v>
      </c>
      <c r="K16" s="25">
        <v>0</v>
      </c>
      <c r="L16" s="25">
        <v>0</v>
      </c>
      <c r="M16" s="25">
        <v>0</v>
      </c>
      <c r="N16" s="25">
        <v>0</v>
      </c>
      <c r="O16" s="25">
        <v>0</v>
      </c>
      <c r="P16" s="25">
        <v>0</v>
      </c>
      <c r="Q16" s="25">
        <v>0</v>
      </c>
      <c r="R16" s="25">
        <v>0</v>
      </c>
      <c r="S16" s="25">
        <v>0</v>
      </c>
      <c r="T16" s="25">
        <v>0</v>
      </c>
      <c r="U16" s="25">
        <v>0</v>
      </c>
      <c r="V16" s="25">
        <v>0</v>
      </c>
      <c r="W16" s="25">
        <v>0</v>
      </c>
      <c r="X16" s="25">
        <v>0</v>
      </c>
      <c r="Y16" s="25">
        <v>0</v>
      </c>
      <c r="Z16" s="25">
        <v>0</v>
      </c>
      <c r="AA16" s="25">
        <v>0</v>
      </c>
      <c r="AB16" s="25">
        <v>0</v>
      </c>
      <c r="AC16" s="24">
        <v>0</v>
      </c>
      <c r="AD16" s="24">
        <v>0</v>
      </c>
      <c r="AE16" s="25">
        <v>0</v>
      </c>
      <c r="AF16" s="25">
        <v>0</v>
      </c>
      <c r="AG16" s="24">
        <v>0</v>
      </c>
      <c r="AH16" s="24">
        <v>0</v>
      </c>
      <c r="AI16" s="25">
        <v>0</v>
      </c>
      <c r="AJ16" s="25">
        <v>0</v>
      </c>
      <c r="AK16" s="25">
        <v>0</v>
      </c>
      <c r="AL16" s="24">
        <v>0</v>
      </c>
      <c r="AM16" s="25">
        <v>0</v>
      </c>
      <c r="AN16" s="25">
        <v>0</v>
      </c>
      <c r="AO16" s="25">
        <v>0</v>
      </c>
      <c r="AP16" s="25">
        <v>0</v>
      </c>
      <c r="AQ16" s="25">
        <v>0</v>
      </c>
      <c r="AR16" s="24">
        <v>0</v>
      </c>
      <c r="AS16" s="24">
        <v>0</v>
      </c>
      <c r="AT16" s="25">
        <v>0</v>
      </c>
      <c r="AU16" s="25">
        <v>0</v>
      </c>
      <c r="AV16" s="25">
        <v>0</v>
      </c>
      <c r="AW16" s="25">
        <v>0</v>
      </c>
      <c r="AX16" s="24">
        <v>0</v>
      </c>
      <c r="AY16" s="25">
        <v>0</v>
      </c>
      <c r="AZ16" s="25">
        <v>0</v>
      </c>
      <c r="BA16" s="25">
        <v>0</v>
      </c>
      <c r="BB16" s="24">
        <v>0</v>
      </c>
      <c r="BC16" s="25">
        <v>0</v>
      </c>
      <c r="BD16" s="24">
        <v>0</v>
      </c>
      <c r="BE16" s="25">
        <v>0</v>
      </c>
      <c r="BF16" s="25">
        <v>0</v>
      </c>
      <c r="BG16" s="25">
        <v>0</v>
      </c>
      <c r="BH16" s="25">
        <v>0</v>
      </c>
      <c r="BI16" s="25">
        <v>0</v>
      </c>
      <c r="BJ16" s="24">
        <v>0</v>
      </c>
      <c r="BK16" s="25">
        <v>0</v>
      </c>
      <c r="BL16" s="25">
        <v>0</v>
      </c>
      <c r="BM16" s="25">
        <v>0</v>
      </c>
      <c r="BN16" s="25">
        <v>0</v>
      </c>
      <c r="BO16" s="24">
        <v>0</v>
      </c>
      <c r="BP16" s="24">
        <v>0</v>
      </c>
      <c r="BQ16" s="24">
        <v>0</v>
      </c>
      <c r="BR16" s="25">
        <v>0</v>
      </c>
      <c r="BS16" s="25">
        <v>0</v>
      </c>
      <c r="BT16" s="24">
        <v>0</v>
      </c>
      <c r="BU16" s="25">
        <v>0</v>
      </c>
      <c r="BV16" s="25">
        <v>0</v>
      </c>
      <c r="BW16" s="24">
        <v>0</v>
      </c>
      <c r="BX16" s="25">
        <v>0</v>
      </c>
      <c r="BY16" s="25">
        <v>0</v>
      </c>
      <c r="BZ16" s="25">
        <v>0</v>
      </c>
      <c r="CA16" s="24">
        <v>0</v>
      </c>
      <c r="CB16" s="24">
        <v>0</v>
      </c>
      <c r="CC16" s="10"/>
      <c r="CD16" s="12"/>
      <c r="CE16" s="12"/>
      <c r="CF16" s="12"/>
      <c r="CG16" s="11"/>
      <c r="CH16" s="11"/>
      <c r="CI16" s="16">
        <v>1262658.9052833701</v>
      </c>
      <c r="CJ16" s="11"/>
      <c r="CK16" s="14">
        <v>1262658.9052833701</v>
      </c>
      <c r="CL16" s="8" t="str">
        <f>IF(ROUND(SUM(CK16),1)&gt;ROUND(SUM(Tableau_B!CK16),1),"Supply &gt; Use",IF(ROUND(SUM(CK16),1)&lt;ROUND(SUM(Tableau_B!CK16),1),"Supply &lt; Use",""))</f>
        <v/>
      </c>
    </row>
    <row r="17" spans="1:90" s="22" customFormat="1" ht="26.25" customHeight="1" x14ac:dyDescent="0.25">
      <c r="A17" s="293" t="s">
        <v>136</v>
      </c>
      <c r="B17" s="216" t="s">
        <v>101</v>
      </c>
      <c r="C17" s="23">
        <v>0</v>
      </c>
      <c r="D17" s="24">
        <v>0</v>
      </c>
      <c r="E17" s="25">
        <v>0</v>
      </c>
      <c r="F17" s="25">
        <v>0</v>
      </c>
      <c r="G17" s="25">
        <v>0</v>
      </c>
      <c r="H17" s="24">
        <v>0</v>
      </c>
      <c r="I17" s="24">
        <v>0</v>
      </c>
      <c r="J17" s="25">
        <v>0</v>
      </c>
      <c r="K17" s="25">
        <v>0</v>
      </c>
      <c r="L17" s="25">
        <v>0</v>
      </c>
      <c r="M17" s="25">
        <v>0</v>
      </c>
      <c r="N17" s="25">
        <v>0</v>
      </c>
      <c r="O17" s="25">
        <v>0</v>
      </c>
      <c r="P17" s="25">
        <v>0</v>
      </c>
      <c r="Q17" s="25">
        <v>0</v>
      </c>
      <c r="R17" s="25">
        <v>0</v>
      </c>
      <c r="S17" s="25">
        <v>0</v>
      </c>
      <c r="T17" s="25">
        <v>0</v>
      </c>
      <c r="U17" s="25">
        <v>0</v>
      </c>
      <c r="V17" s="25">
        <v>0</v>
      </c>
      <c r="W17" s="25">
        <v>0</v>
      </c>
      <c r="X17" s="25">
        <v>0</v>
      </c>
      <c r="Y17" s="25">
        <v>0</v>
      </c>
      <c r="Z17" s="25">
        <v>0</v>
      </c>
      <c r="AA17" s="25">
        <v>0</v>
      </c>
      <c r="AB17" s="25">
        <v>0</v>
      </c>
      <c r="AC17" s="24">
        <v>0</v>
      </c>
      <c r="AD17" s="24">
        <v>0</v>
      </c>
      <c r="AE17" s="25">
        <v>0</v>
      </c>
      <c r="AF17" s="25">
        <v>0</v>
      </c>
      <c r="AG17" s="24">
        <v>0</v>
      </c>
      <c r="AH17" s="24">
        <v>0</v>
      </c>
      <c r="AI17" s="25">
        <v>0</v>
      </c>
      <c r="AJ17" s="25">
        <v>0</v>
      </c>
      <c r="AK17" s="25">
        <v>0</v>
      </c>
      <c r="AL17" s="24">
        <v>0</v>
      </c>
      <c r="AM17" s="25">
        <v>0</v>
      </c>
      <c r="AN17" s="25">
        <v>0</v>
      </c>
      <c r="AO17" s="25">
        <v>0</v>
      </c>
      <c r="AP17" s="25">
        <v>0</v>
      </c>
      <c r="AQ17" s="25">
        <v>0</v>
      </c>
      <c r="AR17" s="24">
        <v>0</v>
      </c>
      <c r="AS17" s="24">
        <v>0</v>
      </c>
      <c r="AT17" s="25">
        <v>0</v>
      </c>
      <c r="AU17" s="25">
        <v>0</v>
      </c>
      <c r="AV17" s="25">
        <v>0</v>
      </c>
      <c r="AW17" s="25">
        <v>0</v>
      </c>
      <c r="AX17" s="24">
        <v>0</v>
      </c>
      <c r="AY17" s="25">
        <v>0</v>
      </c>
      <c r="AZ17" s="25">
        <v>0</v>
      </c>
      <c r="BA17" s="25">
        <v>0</v>
      </c>
      <c r="BB17" s="24">
        <v>0</v>
      </c>
      <c r="BC17" s="25">
        <v>0</v>
      </c>
      <c r="BD17" s="24">
        <v>0</v>
      </c>
      <c r="BE17" s="25">
        <v>0</v>
      </c>
      <c r="BF17" s="25">
        <v>0</v>
      </c>
      <c r="BG17" s="25">
        <v>0</v>
      </c>
      <c r="BH17" s="25">
        <v>0</v>
      </c>
      <c r="BI17" s="25">
        <v>0</v>
      </c>
      <c r="BJ17" s="24">
        <v>0</v>
      </c>
      <c r="BK17" s="25">
        <v>0</v>
      </c>
      <c r="BL17" s="25">
        <v>0</v>
      </c>
      <c r="BM17" s="25">
        <v>0</v>
      </c>
      <c r="BN17" s="25">
        <v>0</v>
      </c>
      <c r="BO17" s="24">
        <v>0</v>
      </c>
      <c r="BP17" s="24">
        <v>0</v>
      </c>
      <c r="BQ17" s="24">
        <v>0</v>
      </c>
      <c r="BR17" s="25">
        <v>0</v>
      </c>
      <c r="BS17" s="25">
        <v>0</v>
      </c>
      <c r="BT17" s="24">
        <v>0</v>
      </c>
      <c r="BU17" s="25">
        <v>0</v>
      </c>
      <c r="BV17" s="25">
        <v>0</v>
      </c>
      <c r="BW17" s="24">
        <v>0</v>
      </c>
      <c r="BX17" s="25">
        <v>0</v>
      </c>
      <c r="BY17" s="25">
        <v>0</v>
      </c>
      <c r="BZ17" s="25">
        <v>0</v>
      </c>
      <c r="CA17" s="24">
        <v>0</v>
      </c>
      <c r="CB17" s="24">
        <v>0</v>
      </c>
      <c r="CC17" s="10"/>
      <c r="CD17" s="12"/>
      <c r="CE17" s="12"/>
      <c r="CF17" s="12"/>
      <c r="CG17" s="11"/>
      <c r="CH17" s="11"/>
      <c r="CI17" s="16">
        <v>747338.5</v>
      </c>
      <c r="CJ17" s="11"/>
      <c r="CK17" s="14">
        <v>747338.5</v>
      </c>
      <c r="CL17" s="8" t="str">
        <f>IF(ROUND(SUM(CK17),1)&gt;ROUND(SUM(Tableau_B!CK17),1),"Supply &gt; Use",IF(ROUND(SUM(CK17),1)&lt;ROUND(SUM(Tableau_B!CK17),1),"Supply &lt; Use",""))</f>
        <v/>
      </c>
    </row>
    <row r="18" spans="1:90" s="22" customFormat="1" ht="26.25" customHeight="1" x14ac:dyDescent="0.25">
      <c r="A18" s="293" t="s">
        <v>137</v>
      </c>
      <c r="B18" s="216" t="s">
        <v>102</v>
      </c>
      <c r="C18" s="23">
        <v>166230.24599999998</v>
      </c>
      <c r="D18" s="24">
        <v>0</v>
      </c>
      <c r="E18" s="25">
        <v>0</v>
      </c>
      <c r="F18" s="25">
        <v>0</v>
      </c>
      <c r="G18" s="25">
        <v>0</v>
      </c>
      <c r="H18" s="24">
        <v>0</v>
      </c>
      <c r="I18" s="24">
        <v>166230.24599999998</v>
      </c>
      <c r="J18" s="25">
        <v>0</v>
      </c>
      <c r="K18" s="25">
        <v>0</v>
      </c>
      <c r="L18" s="25">
        <v>0</v>
      </c>
      <c r="M18" s="25">
        <v>0</v>
      </c>
      <c r="N18" s="25">
        <v>0</v>
      </c>
      <c r="O18" s="25">
        <v>166230.24599999998</v>
      </c>
      <c r="P18" s="25">
        <v>0</v>
      </c>
      <c r="Q18" s="25">
        <v>0</v>
      </c>
      <c r="R18" s="25">
        <v>0</v>
      </c>
      <c r="S18" s="25">
        <v>0</v>
      </c>
      <c r="T18" s="25">
        <v>0</v>
      </c>
      <c r="U18" s="25">
        <v>0</v>
      </c>
      <c r="V18" s="25">
        <v>0</v>
      </c>
      <c r="W18" s="25">
        <v>0</v>
      </c>
      <c r="X18" s="25">
        <v>0</v>
      </c>
      <c r="Y18" s="25">
        <v>0</v>
      </c>
      <c r="Z18" s="25">
        <v>0</v>
      </c>
      <c r="AA18" s="25">
        <v>0</v>
      </c>
      <c r="AB18" s="25">
        <v>0</v>
      </c>
      <c r="AC18" s="24">
        <v>0</v>
      </c>
      <c r="AD18" s="24">
        <v>0</v>
      </c>
      <c r="AE18" s="25">
        <v>0</v>
      </c>
      <c r="AF18" s="25">
        <v>0</v>
      </c>
      <c r="AG18" s="24">
        <v>0</v>
      </c>
      <c r="AH18" s="24">
        <v>0</v>
      </c>
      <c r="AI18" s="25">
        <v>0</v>
      </c>
      <c r="AJ18" s="25">
        <v>0</v>
      </c>
      <c r="AK18" s="25">
        <v>0</v>
      </c>
      <c r="AL18" s="24">
        <v>0</v>
      </c>
      <c r="AM18" s="25">
        <v>0</v>
      </c>
      <c r="AN18" s="25">
        <v>0</v>
      </c>
      <c r="AO18" s="25">
        <v>0</v>
      </c>
      <c r="AP18" s="25">
        <v>0</v>
      </c>
      <c r="AQ18" s="25">
        <v>0</v>
      </c>
      <c r="AR18" s="24">
        <v>0</v>
      </c>
      <c r="AS18" s="24">
        <v>0</v>
      </c>
      <c r="AT18" s="25">
        <v>0</v>
      </c>
      <c r="AU18" s="25">
        <v>0</v>
      </c>
      <c r="AV18" s="25">
        <v>0</v>
      </c>
      <c r="AW18" s="25">
        <v>0</v>
      </c>
      <c r="AX18" s="24">
        <v>0</v>
      </c>
      <c r="AY18" s="25">
        <v>0</v>
      </c>
      <c r="AZ18" s="25">
        <v>0</v>
      </c>
      <c r="BA18" s="25">
        <v>0</v>
      </c>
      <c r="BB18" s="24">
        <v>0</v>
      </c>
      <c r="BC18" s="25">
        <v>0</v>
      </c>
      <c r="BD18" s="24">
        <v>0</v>
      </c>
      <c r="BE18" s="25">
        <v>0</v>
      </c>
      <c r="BF18" s="25">
        <v>0</v>
      </c>
      <c r="BG18" s="25">
        <v>0</v>
      </c>
      <c r="BH18" s="25">
        <v>0</v>
      </c>
      <c r="BI18" s="25">
        <v>0</v>
      </c>
      <c r="BJ18" s="24">
        <v>0</v>
      </c>
      <c r="BK18" s="25">
        <v>0</v>
      </c>
      <c r="BL18" s="25">
        <v>0</v>
      </c>
      <c r="BM18" s="25">
        <v>0</v>
      </c>
      <c r="BN18" s="25">
        <v>0</v>
      </c>
      <c r="BO18" s="24">
        <v>0</v>
      </c>
      <c r="BP18" s="24">
        <v>0</v>
      </c>
      <c r="BQ18" s="24">
        <v>0</v>
      </c>
      <c r="BR18" s="25">
        <v>0</v>
      </c>
      <c r="BS18" s="25">
        <v>0</v>
      </c>
      <c r="BT18" s="24">
        <v>0</v>
      </c>
      <c r="BU18" s="25">
        <v>0</v>
      </c>
      <c r="BV18" s="25">
        <v>0</v>
      </c>
      <c r="BW18" s="24">
        <v>0</v>
      </c>
      <c r="BX18" s="25">
        <v>0</v>
      </c>
      <c r="BY18" s="25">
        <v>0</v>
      </c>
      <c r="BZ18" s="25">
        <v>0</v>
      </c>
      <c r="CA18" s="24">
        <v>0</v>
      </c>
      <c r="CB18" s="24">
        <v>0</v>
      </c>
      <c r="CC18" s="10"/>
      <c r="CD18" s="12"/>
      <c r="CE18" s="12"/>
      <c r="CF18" s="12"/>
      <c r="CG18" s="11"/>
      <c r="CH18" s="11"/>
      <c r="CI18" s="16">
        <v>63753</v>
      </c>
      <c r="CJ18" s="11"/>
      <c r="CK18" s="14">
        <v>229983.24599999998</v>
      </c>
      <c r="CL18" s="8" t="str">
        <f>IF(ROUND(SUM(CK18),1)&gt;ROUND(SUM(Tableau_B!CK18),1),"Supply &gt; Use",IF(ROUND(SUM(CK18),1)&lt;ROUND(SUM(Tableau_B!CK18),1),"Supply &lt; Use",""))</f>
        <v/>
      </c>
    </row>
    <row r="19" spans="1:90" s="22" customFormat="1" ht="26.25" customHeight="1" x14ac:dyDescent="0.25">
      <c r="A19" s="293" t="s">
        <v>138</v>
      </c>
      <c r="B19" s="216" t="s">
        <v>103</v>
      </c>
      <c r="C19" s="23">
        <v>66139.944000000003</v>
      </c>
      <c r="D19" s="24">
        <v>0</v>
      </c>
      <c r="E19" s="25">
        <v>0</v>
      </c>
      <c r="F19" s="25">
        <v>0</v>
      </c>
      <c r="G19" s="25">
        <v>0</v>
      </c>
      <c r="H19" s="24">
        <v>0</v>
      </c>
      <c r="I19" s="24">
        <v>66139.944000000003</v>
      </c>
      <c r="J19" s="25">
        <v>0</v>
      </c>
      <c r="K19" s="25">
        <v>0</v>
      </c>
      <c r="L19" s="25">
        <v>0</v>
      </c>
      <c r="M19" s="25">
        <v>0</v>
      </c>
      <c r="N19" s="25">
        <v>0</v>
      </c>
      <c r="O19" s="25">
        <v>66139.944000000003</v>
      </c>
      <c r="P19" s="25">
        <v>0</v>
      </c>
      <c r="Q19" s="25">
        <v>0</v>
      </c>
      <c r="R19" s="25">
        <v>0</v>
      </c>
      <c r="S19" s="25">
        <v>0</v>
      </c>
      <c r="T19" s="25">
        <v>0</v>
      </c>
      <c r="U19" s="25">
        <v>0</v>
      </c>
      <c r="V19" s="25">
        <v>0</v>
      </c>
      <c r="W19" s="25">
        <v>0</v>
      </c>
      <c r="X19" s="25">
        <v>0</v>
      </c>
      <c r="Y19" s="25">
        <v>0</v>
      </c>
      <c r="Z19" s="25">
        <v>0</v>
      </c>
      <c r="AA19" s="25">
        <v>0</v>
      </c>
      <c r="AB19" s="25">
        <v>0</v>
      </c>
      <c r="AC19" s="24">
        <v>0</v>
      </c>
      <c r="AD19" s="24">
        <v>0</v>
      </c>
      <c r="AE19" s="25">
        <v>0</v>
      </c>
      <c r="AF19" s="25">
        <v>0</v>
      </c>
      <c r="AG19" s="24">
        <v>0</v>
      </c>
      <c r="AH19" s="24">
        <v>0</v>
      </c>
      <c r="AI19" s="25">
        <v>0</v>
      </c>
      <c r="AJ19" s="25">
        <v>0</v>
      </c>
      <c r="AK19" s="25">
        <v>0</v>
      </c>
      <c r="AL19" s="24">
        <v>0</v>
      </c>
      <c r="AM19" s="25">
        <v>0</v>
      </c>
      <c r="AN19" s="25">
        <v>0</v>
      </c>
      <c r="AO19" s="25">
        <v>0</v>
      </c>
      <c r="AP19" s="25">
        <v>0</v>
      </c>
      <c r="AQ19" s="25">
        <v>0</v>
      </c>
      <c r="AR19" s="24">
        <v>0</v>
      </c>
      <c r="AS19" s="24">
        <v>0</v>
      </c>
      <c r="AT19" s="25">
        <v>0</v>
      </c>
      <c r="AU19" s="25">
        <v>0</v>
      </c>
      <c r="AV19" s="25">
        <v>0</v>
      </c>
      <c r="AW19" s="25">
        <v>0</v>
      </c>
      <c r="AX19" s="24">
        <v>0</v>
      </c>
      <c r="AY19" s="25">
        <v>0</v>
      </c>
      <c r="AZ19" s="25">
        <v>0</v>
      </c>
      <c r="BA19" s="25">
        <v>0</v>
      </c>
      <c r="BB19" s="24">
        <v>0</v>
      </c>
      <c r="BC19" s="25">
        <v>0</v>
      </c>
      <c r="BD19" s="24">
        <v>0</v>
      </c>
      <c r="BE19" s="25">
        <v>0</v>
      </c>
      <c r="BF19" s="25">
        <v>0</v>
      </c>
      <c r="BG19" s="25">
        <v>0</v>
      </c>
      <c r="BH19" s="25">
        <v>0</v>
      </c>
      <c r="BI19" s="25">
        <v>0</v>
      </c>
      <c r="BJ19" s="24">
        <v>0</v>
      </c>
      <c r="BK19" s="25">
        <v>0</v>
      </c>
      <c r="BL19" s="25">
        <v>0</v>
      </c>
      <c r="BM19" s="25">
        <v>0</v>
      </c>
      <c r="BN19" s="25">
        <v>0</v>
      </c>
      <c r="BO19" s="24">
        <v>0</v>
      </c>
      <c r="BP19" s="24">
        <v>0</v>
      </c>
      <c r="BQ19" s="24">
        <v>0</v>
      </c>
      <c r="BR19" s="25">
        <v>0</v>
      </c>
      <c r="BS19" s="25">
        <v>0</v>
      </c>
      <c r="BT19" s="24">
        <v>0</v>
      </c>
      <c r="BU19" s="25">
        <v>0</v>
      </c>
      <c r="BV19" s="25">
        <v>0</v>
      </c>
      <c r="BW19" s="24">
        <v>0</v>
      </c>
      <c r="BX19" s="25">
        <v>0</v>
      </c>
      <c r="BY19" s="25">
        <v>0</v>
      </c>
      <c r="BZ19" s="25">
        <v>0</v>
      </c>
      <c r="CA19" s="24">
        <v>0</v>
      </c>
      <c r="CB19" s="24">
        <v>0</v>
      </c>
      <c r="CC19" s="10"/>
      <c r="CD19" s="12"/>
      <c r="CE19" s="12"/>
      <c r="CF19" s="12"/>
      <c r="CG19" s="11"/>
      <c r="CH19" s="11"/>
      <c r="CI19" s="16">
        <v>82732</v>
      </c>
      <c r="CJ19" s="11"/>
      <c r="CK19" s="14">
        <v>148871.94400000002</v>
      </c>
      <c r="CL19" s="8" t="str">
        <f>IF(ROUND(SUM(CK19),1)&gt;ROUND(SUM(Tableau_B!CK19),1),"Supply &gt; Use",IF(ROUND(SUM(CK19),1)&lt;ROUND(SUM(Tableau_B!CK19),1),"Supply &lt; Use",""))</f>
        <v/>
      </c>
    </row>
    <row r="20" spans="1:90" s="22" customFormat="1" ht="26.25" customHeight="1" x14ac:dyDescent="0.25">
      <c r="A20" s="293" t="s">
        <v>139</v>
      </c>
      <c r="B20" s="216" t="s">
        <v>104</v>
      </c>
      <c r="C20" s="23">
        <v>80960</v>
      </c>
      <c r="D20" s="24">
        <v>0</v>
      </c>
      <c r="E20" s="25">
        <v>0</v>
      </c>
      <c r="F20" s="25">
        <v>0</v>
      </c>
      <c r="G20" s="25">
        <v>0</v>
      </c>
      <c r="H20" s="24">
        <v>0</v>
      </c>
      <c r="I20" s="24">
        <v>80960</v>
      </c>
      <c r="J20" s="25">
        <v>0</v>
      </c>
      <c r="K20" s="25">
        <v>0</v>
      </c>
      <c r="L20" s="25">
        <v>0</v>
      </c>
      <c r="M20" s="25">
        <v>0</v>
      </c>
      <c r="N20" s="25">
        <v>0</v>
      </c>
      <c r="O20" s="25">
        <v>80960</v>
      </c>
      <c r="P20" s="25">
        <v>0</v>
      </c>
      <c r="Q20" s="25">
        <v>0</v>
      </c>
      <c r="R20" s="25">
        <v>0</v>
      </c>
      <c r="S20" s="25">
        <v>0</v>
      </c>
      <c r="T20" s="25">
        <v>0</v>
      </c>
      <c r="U20" s="25">
        <v>0</v>
      </c>
      <c r="V20" s="25">
        <v>0</v>
      </c>
      <c r="W20" s="25">
        <v>0</v>
      </c>
      <c r="X20" s="25">
        <v>0</v>
      </c>
      <c r="Y20" s="25">
        <v>0</v>
      </c>
      <c r="Z20" s="25">
        <v>0</v>
      </c>
      <c r="AA20" s="25">
        <v>0</v>
      </c>
      <c r="AB20" s="25">
        <v>0</v>
      </c>
      <c r="AC20" s="24">
        <v>0</v>
      </c>
      <c r="AD20" s="24">
        <v>0</v>
      </c>
      <c r="AE20" s="25">
        <v>0</v>
      </c>
      <c r="AF20" s="25">
        <v>0</v>
      </c>
      <c r="AG20" s="24">
        <v>0</v>
      </c>
      <c r="AH20" s="24">
        <v>0</v>
      </c>
      <c r="AI20" s="25">
        <v>0</v>
      </c>
      <c r="AJ20" s="25">
        <v>0</v>
      </c>
      <c r="AK20" s="25">
        <v>0</v>
      </c>
      <c r="AL20" s="24">
        <v>0</v>
      </c>
      <c r="AM20" s="25">
        <v>0</v>
      </c>
      <c r="AN20" s="25">
        <v>0</v>
      </c>
      <c r="AO20" s="25">
        <v>0</v>
      </c>
      <c r="AP20" s="25">
        <v>0</v>
      </c>
      <c r="AQ20" s="25">
        <v>0</v>
      </c>
      <c r="AR20" s="24">
        <v>0</v>
      </c>
      <c r="AS20" s="24">
        <v>0</v>
      </c>
      <c r="AT20" s="25">
        <v>0</v>
      </c>
      <c r="AU20" s="25">
        <v>0</v>
      </c>
      <c r="AV20" s="25">
        <v>0</v>
      </c>
      <c r="AW20" s="25">
        <v>0</v>
      </c>
      <c r="AX20" s="24">
        <v>0</v>
      </c>
      <c r="AY20" s="25">
        <v>0</v>
      </c>
      <c r="AZ20" s="25">
        <v>0</v>
      </c>
      <c r="BA20" s="25">
        <v>0</v>
      </c>
      <c r="BB20" s="24">
        <v>0</v>
      </c>
      <c r="BC20" s="25">
        <v>0</v>
      </c>
      <c r="BD20" s="24">
        <v>0</v>
      </c>
      <c r="BE20" s="25">
        <v>0</v>
      </c>
      <c r="BF20" s="25">
        <v>0</v>
      </c>
      <c r="BG20" s="25">
        <v>0</v>
      </c>
      <c r="BH20" s="25">
        <v>0</v>
      </c>
      <c r="BI20" s="25">
        <v>0</v>
      </c>
      <c r="BJ20" s="24">
        <v>0</v>
      </c>
      <c r="BK20" s="25">
        <v>0</v>
      </c>
      <c r="BL20" s="25">
        <v>0</v>
      </c>
      <c r="BM20" s="25">
        <v>0</v>
      </c>
      <c r="BN20" s="25">
        <v>0</v>
      </c>
      <c r="BO20" s="24">
        <v>0</v>
      </c>
      <c r="BP20" s="24">
        <v>0</v>
      </c>
      <c r="BQ20" s="24">
        <v>0</v>
      </c>
      <c r="BR20" s="25">
        <v>0</v>
      </c>
      <c r="BS20" s="25">
        <v>0</v>
      </c>
      <c r="BT20" s="24">
        <v>0</v>
      </c>
      <c r="BU20" s="25">
        <v>0</v>
      </c>
      <c r="BV20" s="25">
        <v>0</v>
      </c>
      <c r="BW20" s="24">
        <v>0</v>
      </c>
      <c r="BX20" s="25">
        <v>0</v>
      </c>
      <c r="BY20" s="25">
        <v>0</v>
      </c>
      <c r="BZ20" s="25">
        <v>0</v>
      </c>
      <c r="CA20" s="24">
        <v>0</v>
      </c>
      <c r="CB20" s="24">
        <v>0</v>
      </c>
      <c r="CC20" s="10"/>
      <c r="CD20" s="12"/>
      <c r="CE20" s="12"/>
      <c r="CF20" s="12"/>
      <c r="CG20" s="11"/>
      <c r="CH20" s="11"/>
      <c r="CI20" s="16">
        <v>124872</v>
      </c>
      <c r="CJ20" s="11"/>
      <c r="CK20" s="14">
        <v>205832</v>
      </c>
      <c r="CL20" s="8" t="str">
        <f>IF(ROUND(SUM(CK20),1)&gt;ROUND(SUM(Tableau_B!CK20),1),"Supply &gt; Use",IF(ROUND(SUM(CK20),1)&lt;ROUND(SUM(Tableau_B!CK20),1),"Supply &lt; Use",""))</f>
        <v/>
      </c>
    </row>
    <row r="21" spans="1:90" s="22" customFormat="1" ht="26.25" customHeight="1" x14ac:dyDescent="0.25">
      <c r="A21" s="293" t="s">
        <v>140</v>
      </c>
      <c r="B21" s="216" t="s">
        <v>105</v>
      </c>
      <c r="C21" s="23">
        <v>197428.59589516491</v>
      </c>
      <c r="D21" s="24">
        <v>0</v>
      </c>
      <c r="E21" s="25">
        <v>0</v>
      </c>
      <c r="F21" s="25">
        <v>0</v>
      </c>
      <c r="G21" s="25">
        <v>0</v>
      </c>
      <c r="H21" s="24">
        <v>0</v>
      </c>
      <c r="I21" s="24">
        <v>197428.59589516491</v>
      </c>
      <c r="J21" s="25">
        <v>0</v>
      </c>
      <c r="K21" s="25">
        <v>0</v>
      </c>
      <c r="L21" s="25">
        <v>0</v>
      </c>
      <c r="M21" s="25">
        <v>0</v>
      </c>
      <c r="N21" s="25">
        <v>0</v>
      </c>
      <c r="O21" s="25">
        <v>197428.59589516491</v>
      </c>
      <c r="P21" s="25">
        <v>0</v>
      </c>
      <c r="Q21" s="25">
        <v>0</v>
      </c>
      <c r="R21" s="25">
        <v>0</v>
      </c>
      <c r="S21" s="25">
        <v>0</v>
      </c>
      <c r="T21" s="25">
        <v>0</v>
      </c>
      <c r="U21" s="25">
        <v>0</v>
      </c>
      <c r="V21" s="25">
        <v>0</v>
      </c>
      <c r="W21" s="25">
        <v>0</v>
      </c>
      <c r="X21" s="25">
        <v>0</v>
      </c>
      <c r="Y21" s="25">
        <v>0</v>
      </c>
      <c r="Z21" s="25">
        <v>0</v>
      </c>
      <c r="AA21" s="25">
        <v>0</v>
      </c>
      <c r="AB21" s="25">
        <v>0</v>
      </c>
      <c r="AC21" s="24">
        <v>0</v>
      </c>
      <c r="AD21" s="24">
        <v>0</v>
      </c>
      <c r="AE21" s="25">
        <v>0</v>
      </c>
      <c r="AF21" s="25">
        <v>0</v>
      </c>
      <c r="AG21" s="24">
        <v>0</v>
      </c>
      <c r="AH21" s="24">
        <v>0</v>
      </c>
      <c r="AI21" s="25">
        <v>0</v>
      </c>
      <c r="AJ21" s="25">
        <v>0</v>
      </c>
      <c r="AK21" s="25">
        <v>0</v>
      </c>
      <c r="AL21" s="24">
        <v>0</v>
      </c>
      <c r="AM21" s="25">
        <v>0</v>
      </c>
      <c r="AN21" s="25">
        <v>0</v>
      </c>
      <c r="AO21" s="25">
        <v>0</v>
      </c>
      <c r="AP21" s="25">
        <v>0</v>
      </c>
      <c r="AQ21" s="25">
        <v>0</v>
      </c>
      <c r="AR21" s="24">
        <v>0</v>
      </c>
      <c r="AS21" s="24">
        <v>0</v>
      </c>
      <c r="AT21" s="25">
        <v>0</v>
      </c>
      <c r="AU21" s="25">
        <v>0</v>
      </c>
      <c r="AV21" s="25">
        <v>0</v>
      </c>
      <c r="AW21" s="25">
        <v>0</v>
      </c>
      <c r="AX21" s="24">
        <v>0</v>
      </c>
      <c r="AY21" s="25">
        <v>0</v>
      </c>
      <c r="AZ21" s="25">
        <v>0</v>
      </c>
      <c r="BA21" s="25">
        <v>0</v>
      </c>
      <c r="BB21" s="24">
        <v>0</v>
      </c>
      <c r="BC21" s="25">
        <v>0</v>
      </c>
      <c r="BD21" s="24">
        <v>0</v>
      </c>
      <c r="BE21" s="25">
        <v>0</v>
      </c>
      <c r="BF21" s="25">
        <v>0</v>
      </c>
      <c r="BG21" s="25">
        <v>0</v>
      </c>
      <c r="BH21" s="25">
        <v>0</v>
      </c>
      <c r="BI21" s="25">
        <v>0</v>
      </c>
      <c r="BJ21" s="24">
        <v>0</v>
      </c>
      <c r="BK21" s="25">
        <v>0</v>
      </c>
      <c r="BL21" s="25">
        <v>0</v>
      </c>
      <c r="BM21" s="25">
        <v>0</v>
      </c>
      <c r="BN21" s="25">
        <v>0</v>
      </c>
      <c r="BO21" s="24">
        <v>0</v>
      </c>
      <c r="BP21" s="24">
        <v>0</v>
      </c>
      <c r="BQ21" s="24">
        <v>0</v>
      </c>
      <c r="BR21" s="25">
        <v>0</v>
      </c>
      <c r="BS21" s="25">
        <v>0</v>
      </c>
      <c r="BT21" s="24">
        <v>0</v>
      </c>
      <c r="BU21" s="25">
        <v>0</v>
      </c>
      <c r="BV21" s="25">
        <v>0</v>
      </c>
      <c r="BW21" s="24">
        <v>0</v>
      </c>
      <c r="BX21" s="25">
        <v>0</v>
      </c>
      <c r="BY21" s="25">
        <v>0</v>
      </c>
      <c r="BZ21" s="25">
        <v>0</v>
      </c>
      <c r="CA21" s="24">
        <v>0</v>
      </c>
      <c r="CB21" s="24">
        <v>0</v>
      </c>
      <c r="CC21" s="10"/>
      <c r="CD21" s="12"/>
      <c r="CE21" s="12"/>
      <c r="CF21" s="12"/>
      <c r="CG21" s="11"/>
      <c r="CH21" s="11"/>
      <c r="CI21" s="16">
        <v>228008.13965200001</v>
      </c>
      <c r="CJ21" s="11"/>
      <c r="CK21" s="14">
        <v>425436.73554716492</v>
      </c>
      <c r="CL21" s="8" t="str">
        <f>IF(ROUND(SUM(CK21),1)&gt;ROUND(SUM(Tableau_B!CK21),1),"Supply &gt; Use",IF(ROUND(SUM(CK21),1)&lt;ROUND(SUM(Tableau_B!CK21),1),"Supply &lt; Use",""))</f>
        <v/>
      </c>
    </row>
    <row r="22" spans="1:90" s="22" customFormat="1" ht="26.25" customHeight="1" x14ac:dyDescent="0.25">
      <c r="A22" s="293" t="s">
        <v>141</v>
      </c>
      <c r="B22" s="216" t="s">
        <v>106</v>
      </c>
      <c r="C22" s="23">
        <v>293458.81310483511</v>
      </c>
      <c r="D22" s="24">
        <v>0</v>
      </c>
      <c r="E22" s="25">
        <v>0</v>
      </c>
      <c r="F22" s="25">
        <v>0</v>
      </c>
      <c r="G22" s="25">
        <v>0</v>
      </c>
      <c r="H22" s="24">
        <v>0</v>
      </c>
      <c r="I22" s="24">
        <v>293458.81310483511</v>
      </c>
      <c r="J22" s="25">
        <v>0</v>
      </c>
      <c r="K22" s="25">
        <v>0</v>
      </c>
      <c r="L22" s="25">
        <v>0</v>
      </c>
      <c r="M22" s="25">
        <v>0</v>
      </c>
      <c r="N22" s="25">
        <v>0</v>
      </c>
      <c r="O22" s="25">
        <v>293458.81310483511</v>
      </c>
      <c r="P22" s="25">
        <v>0</v>
      </c>
      <c r="Q22" s="25">
        <v>0</v>
      </c>
      <c r="R22" s="25">
        <v>0</v>
      </c>
      <c r="S22" s="25">
        <v>0</v>
      </c>
      <c r="T22" s="25">
        <v>0</v>
      </c>
      <c r="U22" s="25">
        <v>0</v>
      </c>
      <c r="V22" s="25">
        <v>0</v>
      </c>
      <c r="W22" s="25">
        <v>0</v>
      </c>
      <c r="X22" s="25">
        <v>0</v>
      </c>
      <c r="Y22" s="25">
        <v>0</v>
      </c>
      <c r="Z22" s="25">
        <v>0</v>
      </c>
      <c r="AA22" s="25">
        <v>0</v>
      </c>
      <c r="AB22" s="25">
        <v>0</v>
      </c>
      <c r="AC22" s="24">
        <v>0</v>
      </c>
      <c r="AD22" s="24">
        <v>0</v>
      </c>
      <c r="AE22" s="25">
        <v>0</v>
      </c>
      <c r="AF22" s="25">
        <v>0</v>
      </c>
      <c r="AG22" s="24">
        <v>0</v>
      </c>
      <c r="AH22" s="24">
        <v>0</v>
      </c>
      <c r="AI22" s="25">
        <v>0</v>
      </c>
      <c r="AJ22" s="25">
        <v>0</v>
      </c>
      <c r="AK22" s="25">
        <v>0</v>
      </c>
      <c r="AL22" s="24">
        <v>0</v>
      </c>
      <c r="AM22" s="25">
        <v>0</v>
      </c>
      <c r="AN22" s="25">
        <v>0</v>
      </c>
      <c r="AO22" s="25">
        <v>0</v>
      </c>
      <c r="AP22" s="25">
        <v>0</v>
      </c>
      <c r="AQ22" s="25">
        <v>0</v>
      </c>
      <c r="AR22" s="24">
        <v>0</v>
      </c>
      <c r="AS22" s="24">
        <v>0</v>
      </c>
      <c r="AT22" s="25">
        <v>0</v>
      </c>
      <c r="AU22" s="25">
        <v>0</v>
      </c>
      <c r="AV22" s="25">
        <v>0</v>
      </c>
      <c r="AW22" s="25">
        <v>0</v>
      </c>
      <c r="AX22" s="24">
        <v>0</v>
      </c>
      <c r="AY22" s="25">
        <v>0</v>
      </c>
      <c r="AZ22" s="25">
        <v>0</v>
      </c>
      <c r="BA22" s="25">
        <v>0</v>
      </c>
      <c r="BB22" s="24">
        <v>0</v>
      </c>
      <c r="BC22" s="25">
        <v>0</v>
      </c>
      <c r="BD22" s="24">
        <v>0</v>
      </c>
      <c r="BE22" s="25">
        <v>0</v>
      </c>
      <c r="BF22" s="25">
        <v>0</v>
      </c>
      <c r="BG22" s="25">
        <v>0</v>
      </c>
      <c r="BH22" s="25">
        <v>0</v>
      </c>
      <c r="BI22" s="25">
        <v>0</v>
      </c>
      <c r="BJ22" s="24">
        <v>0</v>
      </c>
      <c r="BK22" s="25">
        <v>0</v>
      </c>
      <c r="BL22" s="25">
        <v>0</v>
      </c>
      <c r="BM22" s="25">
        <v>0</v>
      </c>
      <c r="BN22" s="25">
        <v>0</v>
      </c>
      <c r="BO22" s="24">
        <v>0</v>
      </c>
      <c r="BP22" s="24">
        <v>0</v>
      </c>
      <c r="BQ22" s="24">
        <v>0</v>
      </c>
      <c r="BR22" s="25">
        <v>0</v>
      </c>
      <c r="BS22" s="25">
        <v>0</v>
      </c>
      <c r="BT22" s="24">
        <v>0</v>
      </c>
      <c r="BU22" s="25">
        <v>0</v>
      </c>
      <c r="BV22" s="25">
        <v>0</v>
      </c>
      <c r="BW22" s="24">
        <v>0</v>
      </c>
      <c r="BX22" s="25">
        <v>0</v>
      </c>
      <c r="BY22" s="25">
        <v>0</v>
      </c>
      <c r="BZ22" s="25">
        <v>0</v>
      </c>
      <c r="CA22" s="24">
        <v>0</v>
      </c>
      <c r="CB22" s="24">
        <v>0</v>
      </c>
      <c r="CC22" s="10"/>
      <c r="CD22" s="12"/>
      <c r="CE22" s="12"/>
      <c r="CF22" s="12"/>
      <c r="CG22" s="11"/>
      <c r="CH22" s="11"/>
      <c r="CI22" s="16">
        <v>155743.79999999999</v>
      </c>
      <c r="CJ22" s="11"/>
      <c r="CK22" s="14">
        <v>449202.61310483509</v>
      </c>
      <c r="CL22" s="8" t="str">
        <f>IF(ROUND(SUM(CK22),1)&gt;ROUND(SUM(Tableau_B!CK22),1),"Supply &gt; Use",IF(ROUND(SUM(CK22),1)&lt;ROUND(SUM(Tableau_B!CK22),1),"Supply &lt; Use",""))</f>
        <v/>
      </c>
    </row>
    <row r="23" spans="1:90" s="22" customFormat="1" ht="26.25" customHeight="1" x14ac:dyDescent="0.25">
      <c r="A23" s="293" t="s">
        <v>142</v>
      </c>
      <c r="B23" s="216" t="s">
        <v>107</v>
      </c>
      <c r="C23" s="23">
        <v>230996.15600000002</v>
      </c>
      <c r="D23" s="24">
        <v>0</v>
      </c>
      <c r="E23" s="25">
        <v>0</v>
      </c>
      <c r="F23" s="25">
        <v>0</v>
      </c>
      <c r="G23" s="25">
        <v>0</v>
      </c>
      <c r="H23" s="24">
        <v>0</v>
      </c>
      <c r="I23" s="24">
        <v>230996.15600000002</v>
      </c>
      <c r="J23" s="25">
        <v>0</v>
      </c>
      <c r="K23" s="25">
        <v>0</v>
      </c>
      <c r="L23" s="25">
        <v>0</v>
      </c>
      <c r="M23" s="25">
        <v>0</v>
      </c>
      <c r="N23" s="25">
        <v>0</v>
      </c>
      <c r="O23" s="25">
        <v>230996.15600000002</v>
      </c>
      <c r="P23" s="25">
        <v>0</v>
      </c>
      <c r="Q23" s="25">
        <v>0</v>
      </c>
      <c r="R23" s="25">
        <v>0</v>
      </c>
      <c r="S23" s="25">
        <v>0</v>
      </c>
      <c r="T23" s="25">
        <v>0</v>
      </c>
      <c r="U23" s="25">
        <v>0</v>
      </c>
      <c r="V23" s="25">
        <v>0</v>
      </c>
      <c r="W23" s="25">
        <v>0</v>
      </c>
      <c r="X23" s="25">
        <v>0</v>
      </c>
      <c r="Y23" s="25">
        <v>0</v>
      </c>
      <c r="Z23" s="25">
        <v>0</v>
      </c>
      <c r="AA23" s="25">
        <v>0</v>
      </c>
      <c r="AB23" s="25">
        <v>0</v>
      </c>
      <c r="AC23" s="24">
        <v>0</v>
      </c>
      <c r="AD23" s="24">
        <v>0</v>
      </c>
      <c r="AE23" s="25">
        <v>0</v>
      </c>
      <c r="AF23" s="25">
        <v>0</v>
      </c>
      <c r="AG23" s="24">
        <v>0</v>
      </c>
      <c r="AH23" s="24">
        <v>0</v>
      </c>
      <c r="AI23" s="25">
        <v>0</v>
      </c>
      <c r="AJ23" s="25">
        <v>0</v>
      </c>
      <c r="AK23" s="25">
        <v>0</v>
      </c>
      <c r="AL23" s="24">
        <v>0</v>
      </c>
      <c r="AM23" s="25">
        <v>0</v>
      </c>
      <c r="AN23" s="25">
        <v>0</v>
      </c>
      <c r="AO23" s="25">
        <v>0</v>
      </c>
      <c r="AP23" s="25">
        <v>0</v>
      </c>
      <c r="AQ23" s="25">
        <v>0</v>
      </c>
      <c r="AR23" s="24">
        <v>0</v>
      </c>
      <c r="AS23" s="24">
        <v>0</v>
      </c>
      <c r="AT23" s="25">
        <v>0</v>
      </c>
      <c r="AU23" s="25">
        <v>0</v>
      </c>
      <c r="AV23" s="25">
        <v>0</v>
      </c>
      <c r="AW23" s="25">
        <v>0</v>
      </c>
      <c r="AX23" s="24">
        <v>0</v>
      </c>
      <c r="AY23" s="25">
        <v>0</v>
      </c>
      <c r="AZ23" s="25">
        <v>0</v>
      </c>
      <c r="BA23" s="25">
        <v>0</v>
      </c>
      <c r="BB23" s="24">
        <v>0</v>
      </c>
      <c r="BC23" s="25">
        <v>0</v>
      </c>
      <c r="BD23" s="24">
        <v>0</v>
      </c>
      <c r="BE23" s="25">
        <v>0</v>
      </c>
      <c r="BF23" s="25">
        <v>0</v>
      </c>
      <c r="BG23" s="25">
        <v>0</v>
      </c>
      <c r="BH23" s="25">
        <v>0</v>
      </c>
      <c r="BI23" s="25">
        <v>0</v>
      </c>
      <c r="BJ23" s="24">
        <v>0</v>
      </c>
      <c r="BK23" s="25">
        <v>0</v>
      </c>
      <c r="BL23" s="25">
        <v>0</v>
      </c>
      <c r="BM23" s="25">
        <v>0</v>
      </c>
      <c r="BN23" s="25">
        <v>0</v>
      </c>
      <c r="BO23" s="24">
        <v>0</v>
      </c>
      <c r="BP23" s="24">
        <v>0</v>
      </c>
      <c r="BQ23" s="24">
        <v>0</v>
      </c>
      <c r="BR23" s="25">
        <v>0</v>
      </c>
      <c r="BS23" s="25">
        <v>0</v>
      </c>
      <c r="BT23" s="24">
        <v>0</v>
      </c>
      <c r="BU23" s="25">
        <v>0</v>
      </c>
      <c r="BV23" s="25">
        <v>0</v>
      </c>
      <c r="BW23" s="24">
        <v>0</v>
      </c>
      <c r="BX23" s="25">
        <v>0</v>
      </c>
      <c r="BY23" s="25">
        <v>0</v>
      </c>
      <c r="BZ23" s="25">
        <v>0</v>
      </c>
      <c r="CA23" s="24">
        <v>0</v>
      </c>
      <c r="CB23" s="24">
        <v>0</v>
      </c>
      <c r="CC23" s="10"/>
      <c r="CD23" s="12"/>
      <c r="CE23" s="12"/>
      <c r="CF23" s="12"/>
      <c r="CG23" s="11"/>
      <c r="CH23" s="11"/>
      <c r="CI23" s="16">
        <v>196560</v>
      </c>
      <c r="CJ23" s="11"/>
      <c r="CK23" s="14">
        <v>427556.15600000002</v>
      </c>
      <c r="CL23" s="8" t="str">
        <f>IF(ROUND(SUM(CK23),1)&gt;ROUND(SUM(Tableau_B!CK23),1),"Supply &gt; Use",IF(ROUND(SUM(CK23),1)&lt;ROUND(SUM(Tableau_B!CK23),1),"Supply &lt; Use",""))</f>
        <v/>
      </c>
    </row>
    <row r="24" spans="1:90" s="22" customFormat="1" ht="26.25" customHeight="1" x14ac:dyDescent="0.25">
      <c r="A24" s="293" t="s">
        <v>143</v>
      </c>
      <c r="B24" s="216" t="s">
        <v>108</v>
      </c>
      <c r="C24" s="23">
        <v>62857.486063999997</v>
      </c>
      <c r="D24" s="24">
        <v>0</v>
      </c>
      <c r="E24" s="25">
        <v>0</v>
      </c>
      <c r="F24" s="25">
        <v>0</v>
      </c>
      <c r="G24" s="25">
        <v>0</v>
      </c>
      <c r="H24" s="24">
        <v>0</v>
      </c>
      <c r="I24" s="24">
        <v>62857.486063999997</v>
      </c>
      <c r="J24" s="25">
        <v>0</v>
      </c>
      <c r="K24" s="25">
        <v>0</v>
      </c>
      <c r="L24" s="25">
        <v>0</v>
      </c>
      <c r="M24" s="25">
        <v>0</v>
      </c>
      <c r="N24" s="25">
        <v>0</v>
      </c>
      <c r="O24" s="25">
        <v>62857.486063999997</v>
      </c>
      <c r="P24" s="25">
        <v>0</v>
      </c>
      <c r="Q24" s="25">
        <v>0</v>
      </c>
      <c r="R24" s="25">
        <v>0</v>
      </c>
      <c r="S24" s="25">
        <v>0</v>
      </c>
      <c r="T24" s="25">
        <v>0</v>
      </c>
      <c r="U24" s="25">
        <v>0</v>
      </c>
      <c r="V24" s="25">
        <v>0</v>
      </c>
      <c r="W24" s="25">
        <v>0</v>
      </c>
      <c r="X24" s="25">
        <v>0</v>
      </c>
      <c r="Y24" s="25">
        <v>0</v>
      </c>
      <c r="Z24" s="25">
        <v>0</v>
      </c>
      <c r="AA24" s="25">
        <v>0</v>
      </c>
      <c r="AB24" s="25">
        <v>0</v>
      </c>
      <c r="AC24" s="24">
        <v>0</v>
      </c>
      <c r="AD24" s="24">
        <v>0</v>
      </c>
      <c r="AE24" s="25">
        <v>0</v>
      </c>
      <c r="AF24" s="25">
        <v>0</v>
      </c>
      <c r="AG24" s="24">
        <v>0</v>
      </c>
      <c r="AH24" s="24">
        <v>0</v>
      </c>
      <c r="AI24" s="25">
        <v>0</v>
      </c>
      <c r="AJ24" s="25">
        <v>0</v>
      </c>
      <c r="AK24" s="25">
        <v>0</v>
      </c>
      <c r="AL24" s="24">
        <v>0</v>
      </c>
      <c r="AM24" s="25">
        <v>0</v>
      </c>
      <c r="AN24" s="25">
        <v>0</v>
      </c>
      <c r="AO24" s="25">
        <v>0</v>
      </c>
      <c r="AP24" s="25">
        <v>0</v>
      </c>
      <c r="AQ24" s="25">
        <v>0</v>
      </c>
      <c r="AR24" s="24">
        <v>0</v>
      </c>
      <c r="AS24" s="24">
        <v>0</v>
      </c>
      <c r="AT24" s="25">
        <v>0</v>
      </c>
      <c r="AU24" s="25">
        <v>0</v>
      </c>
      <c r="AV24" s="25">
        <v>0</v>
      </c>
      <c r="AW24" s="25">
        <v>0</v>
      </c>
      <c r="AX24" s="24">
        <v>0</v>
      </c>
      <c r="AY24" s="25">
        <v>0</v>
      </c>
      <c r="AZ24" s="25">
        <v>0</v>
      </c>
      <c r="BA24" s="25">
        <v>0</v>
      </c>
      <c r="BB24" s="24">
        <v>0</v>
      </c>
      <c r="BC24" s="25">
        <v>0</v>
      </c>
      <c r="BD24" s="24">
        <v>0</v>
      </c>
      <c r="BE24" s="25">
        <v>0</v>
      </c>
      <c r="BF24" s="25">
        <v>0</v>
      </c>
      <c r="BG24" s="25">
        <v>0</v>
      </c>
      <c r="BH24" s="25">
        <v>0</v>
      </c>
      <c r="BI24" s="25">
        <v>0</v>
      </c>
      <c r="BJ24" s="24">
        <v>0</v>
      </c>
      <c r="BK24" s="25">
        <v>0</v>
      </c>
      <c r="BL24" s="25">
        <v>0</v>
      </c>
      <c r="BM24" s="25">
        <v>0</v>
      </c>
      <c r="BN24" s="25">
        <v>0</v>
      </c>
      <c r="BO24" s="24">
        <v>0</v>
      </c>
      <c r="BP24" s="24">
        <v>0</v>
      </c>
      <c r="BQ24" s="24">
        <v>0</v>
      </c>
      <c r="BR24" s="25">
        <v>0</v>
      </c>
      <c r="BS24" s="25">
        <v>0</v>
      </c>
      <c r="BT24" s="24">
        <v>0</v>
      </c>
      <c r="BU24" s="25">
        <v>0</v>
      </c>
      <c r="BV24" s="25">
        <v>0</v>
      </c>
      <c r="BW24" s="24">
        <v>0</v>
      </c>
      <c r="BX24" s="25">
        <v>0</v>
      </c>
      <c r="BY24" s="25">
        <v>0</v>
      </c>
      <c r="BZ24" s="25">
        <v>0</v>
      </c>
      <c r="CA24" s="24">
        <v>0</v>
      </c>
      <c r="CB24" s="24">
        <v>0</v>
      </c>
      <c r="CC24" s="10"/>
      <c r="CD24" s="12"/>
      <c r="CE24" s="12"/>
      <c r="CF24" s="12"/>
      <c r="CG24" s="11"/>
      <c r="CH24" s="11"/>
      <c r="CI24" s="16">
        <v>82395</v>
      </c>
      <c r="CJ24" s="11"/>
      <c r="CK24" s="14">
        <v>145252.486064</v>
      </c>
      <c r="CL24" s="8" t="str">
        <f>IF(ROUND(SUM(CK24),1)&gt;ROUND(SUM(Tableau_B!CK24),1),"Supply &gt; Use",IF(ROUND(SUM(CK24),1)&lt;ROUND(SUM(Tableau_B!CK24),1),"Supply &lt; Use",""))</f>
        <v/>
      </c>
    </row>
    <row r="25" spans="1:90" s="22" customFormat="1" ht="26.25" customHeight="1" x14ac:dyDescent="0.25">
      <c r="A25" s="293" t="s">
        <v>144</v>
      </c>
      <c r="B25" s="216" t="s">
        <v>109</v>
      </c>
      <c r="C25" s="23">
        <v>279508.69999999995</v>
      </c>
      <c r="D25" s="24">
        <v>0</v>
      </c>
      <c r="E25" s="25">
        <v>0</v>
      </c>
      <c r="F25" s="25">
        <v>0</v>
      </c>
      <c r="G25" s="25">
        <v>0</v>
      </c>
      <c r="H25" s="24">
        <v>0</v>
      </c>
      <c r="I25" s="24">
        <v>279508.69999999995</v>
      </c>
      <c r="J25" s="25">
        <v>0</v>
      </c>
      <c r="K25" s="25">
        <v>0</v>
      </c>
      <c r="L25" s="25">
        <v>0</v>
      </c>
      <c r="M25" s="25">
        <v>0</v>
      </c>
      <c r="N25" s="25">
        <v>0</v>
      </c>
      <c r="O25" s="25">
        <v>279508.69999999995</v>
      </c>
      <c r="P25" s="25">
        <v>0</v>
      </c>
      <c r="Q25" s="25">
        <v>0</v>
      </c>
      <c r="R25" s="25">
        <v>0</v>
      </c>
      <c r="S25" s="25">
        <v>0</v>
      </c>
      <c r="T25" s="25">
        <v>0</v>
      </c>
      <c r="U25" s="25">
        <v>0</v>
      </c>
      <c r="V25" s="25">
        <v>0</v>
      </c>
      <c r="W25" s="25">
        <v>0</v>
      </c>
      <c r="X25" s="25">
        <v>0</v>
      </c>
      <c r="Y25" s="25">
        <v>0</v>
      </c>
      <c r="Z25" s="25">
        <v>0</v>
      </c>
      <c r="AA25" s="25">
        <v>0</v>
      </c>
      <c r="AB25" s="25">
        <v>0</v>
      </c>
      <c r="AC25" s="24">
        <v>0</v>
      </c>
      <c r="AD25" s="24">
        <v>0</v>
      </c>
      <c r="AE25" s="25">
        <v>0</v>
      </c>
      <c r="AF25" s="25">
        <v>0</v>
      </c>
      <c r="AG25" s="24">
        <v>0</v>
      </c>
      <c r="AH25" s="24">
        <v>0</v>
      </c>
      <c r="AI25" s="25">
        <v>0</v>
      </c>
      <c r="AJ25" s="25">
        <v>0</v>
      </c>
      <c r="AK25" s="25">
        <v>0</v>
      </c>
      <c r="AL25" s="24">
        <v>0</v>
      </c>
      <c r="AM25" s="25">
        <v>0</v>
      </c>
      <c r="AN25" s="25">
        <v>0</v>
      </c>
      <c r="AO25" s="25">
        <v>0</v>
      </c>
      <c r="AP25" s="25">
        <v>0</v>
      </c>
      <c r="AQ25" s="25">
        <v>0</v>
      </c>
      <c r="AR25" s="24">
        <v>0</v>
      </c>
      <c r="AS25" s="24">
        <v>0</v>
      </c>
      <c r="AT25" s="25">
        <v>0</v>
      </c>
      <c r="AU25" s="25">
        <v>0</v>
      </c>
      <c r="AV25" s="25">
        <v>0</v>
      </c>
      <c r="AW25" s="25">
        <v>0</v>
      </c>
      <c r="AX25" s="24">
        <v>0</v>
      </c>
      <c r="AY25" s="25">
        <v>0</v>
      </c>
      <c r="AZ25" s="25">
        <v>0</v>
      </c>
      <c r="BA25" s="25">
        <v>0</v>
      </c>
      <c r="BB25" s="24">
        <v>0</v>
      </c>
      <c r="BC25" s="25">
        <v>0</v>
      </c>
      <c r="BD25" s="24">
        <v>0</v>
      </c>
      <c r="BE25" s="25">
        <v>0</v>
      </c>
      <c r="BF25" s="25">
        <v>0</v>
      </c>
      <c r="BG25" s="25">
        <v>0</v>
      </c>
      <c r="BH25" s="25">
        <v>0</v>
      </c>
      <c r="BI25" s="25">
        <v>0</v>
      </c>
      <c r="BJ25" s="24">
        <v>0</v>
      </c>
      <c r="BK25" s="25">
        <v>0</v>
      </c>
      <c r="BL25" s="25">
        <v>0</v>
      </c>
      <c r="BM25" s="25">
        <v>0</v>
      </c>
      <c r="BN25" s="25">
        <v>0</v>
      </c>
      <c r="BO25" s="24">
        <v>0</v>
      </c>
      <c r="BP25" s="24">
        <v>0</v>
      </c>
      <c r="BQ25" s="24">
        <v>0</v>
      </c>
      <c r="BR25" s="25">
        <v>0</v>
      </c>
      <c r="BS25" s="25">
        <v>0</v>
      </c>
      <c r="BT25" s="24">
        <v>0</v>
      </c>
      <c r="BU25" s="25">
        <v>0</v>
      </c>
      <c r="BV25" s="25">
        <v>0</v>
      </c>
      <c r="BW25" s="24">
        <v>0</v>
      </c>
      <c r="BX25" s="25">
        <v>0</v>
      </c>
      <c r="BY25" s="25">
        <v>0</v>
      </c>
      <c r="BZ25" s="25">
        <v>0</v>
      </c>
      <c r="CA25" s="24">
        <v>0</v>
      </c>
      <c r="CB25" s="24">
        <v>0</v>
      </c>
      <c r="CC25" s="10"/>
      <c r="CD25" s="12"/>
      <c r="CE25" s="12"/>
      <c r="CF25" s="12"/>
      <c r="CG25" s="11"/>
      <c r="CH25" s="11"/>
      <c r="CI25" s="16">
        <v>112739.25083600001</v>
      </c>
      <c r="CJ25" s="11"/>
      <c r="CK25" s="14">
        <v>392247.95083599997</v>
      </c>
      <c r="CL25" s="8" t="str">
        <f>IF(ROUND(SUM(CK25),1)&gt;ROUND(SUM(Tableau_B!CK25),1),"Supply &gt; Use",IF(ROUND(SUM(CK25),1)&lt;ROUND(SUM(Tableau_B!CK25),1),"Supply &lt; Use",""))</f>
        <v/>
      </c>
    </row>
    <row r="26" spans="1:90" s="22" customFormat="1" ht="26.25" customHeight="1" x14ac:dyDescent="0.25">
      <c r="A26" s="293" t="s">
        <v>145</v>
      </c>
      <c r="B26" s="216" t="s">
        <v>110</v>
      </c>
      <c r="C26" s="23">
        <v>0</v>
      </c>
      <c r="D26" s="24">
        <v>0</v>
      </c>
      <c r="E26" s="25">
        <v>0</v>
      </c>
      <c r="F26" s="25">
        <v>0</v>
      </c>
      <c r="G26" s="25">
        <v>0</v>
      </c>
      <c r="H26" s="24">
        <v>0</v>
      </c>
      <c r="I26" s="24">
        <v>0</v>
      </c>
      <c r="J26" s="25">
        <v>0</v>
      </c>
      <c r="K26" s="25">
        <v>0</v>
      </c>
      <c r="L26" s="25">
        <v>0</v>
      </c>
      <c r="M26" s="25">
        <v>0</v>
      </c>
      <c r="N26" s="25">
        <v>0</v>
      </c>
      <c r="O26" s="25">
        <v>0</v>
      </c>
      <c r="P26" s="25">
        <v>0</v>
      </c>
      <c r="Q26" s="25">
        <v>0</v>
      </c>
      <c r="R26" s="25">
        <v>0</v>
      </c>
      <c r="S26" s="25">
        <v>0</v>
      </c>
      <c r="T26" s="25">
        <v>0</v>
      </c>
      <c r="U26" s="25">
        <v>0</v>
      </c>
      <c r="V26" s="25">
        <v>0</v>
      </c>
      <c r="W26" s="25">
        <v>0</v>
      </c>
      <c r="X26" s="25">
        <v>0</v>
      </c>
      <c r="Y26" s="25">
        <v>0</v>
      </c>
      <c r="Z26" s="25">
        <v>0</v>
      </c>
      <c r="AA26" s="25">
        <v>0</v>
      </c>
      <c r="AB26" s="25">
        <v>0</v>
      </c>
      <c r="AC26" s="24">
        <v>0</v>
      </c>
      <c r="AD26" s="24">
        <v>0</v>
      </c>
      <c r="AE26" s="25">
        <v>0</v>
      </c>
      <c r="AF26" s="25">
        <v>0</v>
      </c>
      <c r="AG26" s="24">
        <v>0</v>
      </c>
      <c r="AH26" s="24">
        <v>0</v>
      </c>
      <c r="AI26" s="25">
        <v>0</v>
      </c>
      <c r="AJ26" s="25">
        <v>0</v>
      </c>
      <c r="AK26" s="25">
        <v>0</v>
      </c>
      <c r="AL26" s="24">
        <v>0</v>
      </c>
      <c r="AM26" s="25">
        <v>0</v>
      </c>
      <c r="AN26" s="25">
        <v>0</v>
      </c>
      <c r="AO26" s="25">
        <v>0</v>
      </c>
      <c r="AP26" s="25">
        <v>0</v>
      </c>
      <c r="AQ26" s="25">
        <v>0</v>
      </c>
      <c r="AR26" s="24">
        <v>0</v>
      </c>
      <c r="AS26" s="24">
        <v>0</v>
      </c>
      <c r="AT26" s="25">
        <v>0</v>
      </c>
      <c r="AU26" s="25">
        <v>0</v>
      </c>
      <c r="AV26" s="25">
        <v>0</v>
      </c>
      <c r="AW26" s="25">
        <v>0</v>
      </c>
      <c r="AX26" s="24">
        <v>0</v>
      </c>
      <c r="AY26" s="25">
        <v>0</v>
      </c>
      <c r="AZ26" s="25">
        <v>0</v>
      </c>
      <c r="BA26" s="25">
        <v>0</v>
      </c>
      <c r="BB26" s="24">
        <v>0</v>
      </c>
      <c r="BC26" s="25">
        <v>0</v>
      </c>
      <c r="BD26" s="24">
        <v>0</v>
      </c>
      <c r="BE26" s="25">
        <v>0</v>
      </c>
      <c r="BF26" s="25">
        <v>0</v>
      </c>
      <c r="BG26" s="25">
        <v>0</v>
      </c>
      <c r="BH26" s="25">
        <v>0</v>
      </c>
      <c r="BI26" s="25">
        <v>0</v>
      </c>
      <c r="BJ26" s="24">
        <v>0</v>
      </c>
      <c r="BK26" s="25">
        <v>0</v>
      </c>
      <c r="BL26" s="25">
        <v>0</v>
      </c>
      <c r="BM26" s="25">
        <v>0</v>
      </c>
      <c r="BN26" s="25">
        <v>0</v>
      </c>
      <c r="BO26" s="24">
        <v>0</v>
      </c>
      <c r="BP26" s="24">
        <v>0</v>
      </c>
      <c r="BQ26" s="24">
        <v>0</v>
      </c>
      <c r="BR26" s="25">
        <v>0</v>
      </c>
      <c r="BS26" s="25">
        <v>0</v>
      </c>
      <c r="BT26" s="24">
        <v>0</v>
      </c>
      <c r="BU26" s="25">
        <v>0</v>
      </c>
      <c r="BV26" s="25">
        <v>0</v>
      </c>
      <c r="BW26" s="24">
        <v>0</v>
      </c>
      <c r="BX26" s="25">
        <v>0</v>
      </c>
      <c r="BY26" s="25">
        <v>0</v>
      </c>
      <c r="BZ26" s="25">
        <v>0</v>
      </c>
      <c r="CA26" s="24">
        <v>0</v>
      </c>
      <c r="CB26" s="24">
        <v>0</v>
      </c>
      <c r="CC26" s="10"/>
      <c r="CD26" s="12"/>
      <c r="CE26" s="12"/>
      <c r="CF26" s="12"/>
      <c r="CG26" s="11"/>
      <c r="CH26" s="11"/>
      <c r="CI26" s="16">
        <v>489881.17799999996</v>
      </c>
      <c r="CJ26" s="11"/>
      <c r="CK26" s="14">
        <v>489881.17799999996</v>
      </c>
      <c r="CL26" s="8" t="str">
        <f>IF(ROUND(SUM(CK26),1)&gt;ROUND(SUM(Tableau_B!CK26),1),"Supply &gt; Use",IF(ROUND(SUM(CK26),1)&lt;ROUND(SUM(Tableau_B!CK26),1),"Supply &lt; Use",""))</f>
        <v/>
      </c>
    </row>
    <row r="27" spans="1:90" s="22" customFormat="1" ht="26.25" customHeight="1" x14ac:dyDescent="0.25">
      <c r="A27" s="293" t="s">
        <v>146</v>
      </c>
      <c r="B27" s="216" t="s">
        <v>111</v>
      </c>
      <c r="C27" s="23">
        <v>47474.266173898468</v>
      </c>
      <c r="D27" s="24">
        <v>46004.03137389847</v>
      </c>
      <c r="E27" s="25">
        <v>1350.7307439999995</v>
      </c>
      <c r="F27" s="25">
        <v>44653.300629898469</v>
      </c>
      <c r="G27" s="25">
        <v>0</v>
      </c>
      <c r="H27" s="24">
        <v>0</v>
      </c>
      <c r="I27" s="24">
        <v>1470.2348000000002</v>
      </c>
      <c r="J27" s="25">
        <v>0</v>
      </c>
      <c r="K27" s="25">
        <v>0</v>
      </c>
      <c r="L27" s="25">
        <v>0</v>
      </c>
      <c r="M27" s="25">
        <v>1470.2348000000002</v>
      </c>
      <c r="N27" s="25">
        <v>0</v>
      </c>
      <c r="O27" s="25">
        <v>0</v>
      </c>
      <c r="P27" s="25">
        <v>0</v>
      </c>
      <c r="Q27" s="25">
        <v>0</v>
      </c>
      <c r="R27" s="25">
        <v>0</v>
      </c>
      <c r="S27" s="25">
        <v>0</v>
      </c>
      <c r="T27" s="25">
        <v>0</v>
      </c>
      <c r="U27" s="25">
        <v>0</v>
      </c>
      <c r="V27" s="25">
        <v>0</v>
      </c>
      <c r="W27" s="25">
        <v>0</v>
      </c>
      <c r="X27" s="25">
        <v>0</v>
      </c>
      <c r="Y27" s="25">
        <v>0</v>
      </c>
      <c r="Z27" s="25">
        <v>0</v>
      </c>
      <c r="AA27" s="25">
        <v>0</v>
      </c>
      <c r="AB27" s="25">
        <v>0</v>
      </c>
      <c r="AC27" s="24">
        <v>0</v>
      </c>
      <c r="AD27" s="24">
        <v>0</v>
      </c>
      <c r="AE27" s="25">
        <v>0</v>
      </c>
      <c r="AF27" s="25">
        <v>0</v>
      </c>
      <c r="AG27" s="24">
        <v>0</v>
      </c>
      <c r="AH27" s="24">
        <v>0</v>
      </c>
      <c r="AI27" s="25">
        <v>0</v>
      </c>
      <c r="AJ27" s="25">
        <v>0</v>
      </c>
      <c r="AK27" s="25">
        <v>0</v>
      </c>
      <c r="AL27" s="24">
        <v>0</v>
      </c>
      <c r="AM27" s="25">
        <v>0</v>
      </c>
      <c r="AN27" s="25">
        <v>0</v>
      </c>
      <c r="AO27" s="25">
        <v>0</v>
      </c>
      <c r="AP27" s="25">
        <v>0</v>
      </c>
      <c r="AQ27" s="25">
        <v>0</v>
      </c>
      <c r="AR27" s="24">
        <v>0</v>
      </c>
      <c r="AS27" s="24">
        <v>0</v>
      </c>
      <c r="AT27" s="25">
        <v>0</v>
      </c>
      <c r="AU27" s="25">
        <v>0</v>
      </c>
      <c r="AV27" s="25">
        <v>0</v>
      </c>
      <c r="AW27" s="25">
        <v>0</v>
      </c>
      <c r="AX27" s="24">
        <v>0</v>
      </c>
      <c r="AY27" s="25">
        <v>0</v>
      </c>
      <c r="AZ27" s="25">
        <v>0</v>
      </c>
      <c r="BA27" s="25">
        <v>0</v>
      </c>
      <c r="BB27" s="24">
        <v>0</v>
      </c>
      <c r="BC27" s="25">
        <v>0</v>
      </c>
      <c r="BD27" s="24">
        <v>0</v>
      </c>
      <c r="BE27" s="25">
        <v>0</v>
      </c>
      <c r="BF27" s="25">
        <v>0</v>
      </c>
      <c r="BG27" s="25">
        <v>0</v>
      </c>
      <c r="BH27" s="25">
        <v>0</v>
      </c>
      <c r="BI27" s="25">
        <v>0</v>
      </c>
      <c r="BJ27" s="24">
        <v>0</v>
      </c>
      <c r="BK27" s="25">
        <v>0</v>
      </c>
      <c r="BL27" s="25">
        <v>0</v>
      </c>
      <c r="BM27" s="25">
        <v>0</v>
      </c>
      <c r="BN27" s="25">
        <v>0</v>
      </c>
      <c r="BO27" s="24">
        <v>0</v>
      </c>
      <c r="BP27" s="24">
        <v>0</v>
      </c>
      <c r="BQ27" s="24">
        <v>0</v>
      </c>
      <c r="BR27" s="25">
        <v>0</v>
      </c>
      <c r="BS27" s="25">
        <v>0</v>
      </c>
      <c r="BT27" s="24">
        <v>0</v>
      </c>
      <c r="BU27" s="25">
        <v>0</v>
      </c>
      <c r="BV27" s="25">
        <v>0</v>
      </c>
      <c r="BW27" s="24">
        <v>0</v>
      </c>
      <c r="BX27" s="25">
        <v>0</v>
      </c>
      <c r="BY27" s="25">
        <v>0</v>
      </c>
      <c r="BZ27" s="25">
        <v>0</v>
      </c>
      <c r="CA27" s="24">
        <v>0</v>
      </c>
      <c r="CB27" s="24">
        <v>0</v>
      </c>
      <c r="CC27" s="10"/>
      <c r="CD27" s="12"/>
      <c r="CE27" s="12"/>
      <c r="CF27" s="12"/>
      <c r="CG27" s="11"/>
      <c r="CH27" s="11"/>
      <c r="CI27" s="16">
        <v>19873.099999999999</v>
      </c>
      <c r="CJ27" s="11"/>
      <c r="CK27" s="14">
        <v>67347.366173898467</v>
      </c>
      <c r="CL27" s="8" t="str">
        <f>IF(ROUND(SUM(CK27),1)&gt;ROUND(SUM(Tableau_B!CK27),1),"Supply &gt; Use",IF(ROUND(SUM(CK27),1)&lt;ROUND(SUM(Tableau_B!CK27),1),"Supply &lt; Use",""))</f>
        <v/>
      </c>
    </row>
    <row r="28" spans="1:90" s="22" customFormat="1" ht="26.25" customHeight="1" x14ac:dyDescent="0.25">
      <c r="A28" s="293" t="s">
        <v>147</v>
      </c>
      <c r="B28" s="216" t="s">
        <v>112</v>
      </c>
      <c r="C28" s="23">
        <v>15333.918283095263</v>
      </c>
      <c r="D28" s="24">
        <v>0</v>
      </c>
      <c r="E28" s="25">
        <v>0</v>
      </c>
      <c r="F28" s="25">
        <v>0</v>
      </c>
      <c r="G28" s="25">
        <v>0</v>
      </c>
      <c r="H28" s="24">
        <v>0</v>
      </c>
      <c r="I28" s="24">
        <v>15333.918283095263</v>
      </c>
      <c r="J28" s="25">
        <v>0</v>
      </c>
      <c r="K28" s="25">
        <v>0</v>
      </c>
      <c r="L28" s="25">
        <v>0</v>
      </c>
      <c r="M28" s="25">
        <v>0</v>
      </c>
      <c r="N28" s="25">
        <v>0</v>
      </c>
      <c r="O28" s="25">
        <v>0</v>
      </c>
      <c r="P28" s="25">
        <v>15333.918283095263</v>
      </c>
      <c r="Q28" s="25">
        <v>0</v>
      </c>
      <c r="R28" s="25">
        <v>0</v>
      </c>
      <c r="S28" s="25">
        <v>0</v>
      </c>
      <c r="T28" s="25">
        <v>0</v>
      </c>
      <c r="U28" s="25">
        <v>0</v>
      </c>
      <c r="V28" s="25">
        <v>0</v>
      </c>
      <c r="W28" s="25">
        <v>0</v>
      </c>
      <c r="X28" s="25">
        <v>0</v>
      </c>
      <c r="Y28" s="25">
        <v>0</v>
      </c>
      <c r="Z28" s="25">
        <v>0</v>
      </c>
      <c r="AA28" s="25">
        <v>0</v>
      </c>
      <c r="AB28" s="25">
        <v>0</v>
      </c>
      <c r="AC28" s="24">
        <v>0</v>
      </c>
      <c r="AD28" s="24">
        <v>0</v>
      </c>
      <c r="AE28" s="25">
        <v>0</v>
      </c>
      <c r="AF28" s="25">
        <v>0</v>
      </c>
      <c r="AG28" s="24">
        <v>0</v>
      </c>
      <c r="AH28" s="24">
        <v>0</v>
      </c>
      <c r="AI28" s="25">
        <v>0</v>
      </c>
      <c r="AJ28" s="25">
        <v>0</v>
      </c>
      <c r="AK28" s="25">
        <v>0</v>
      </c>
      <c r="AL28" s="24">
        <v>0</v>
      </c>
      <c r="AM28" s="25">
        <v>0</v>
      </c>
      <c r="AN28" s="25">
        <v>0</v>
      </c>
      <c r="AO28" s="25">
        <v>0</v>
      </c>
      <c r="AP28" s="25">
        <v>0</v>
      </c>
      <c r="AQ28" s="25">
        <v>0</v>
      </c>
      <c r="AR28" s="24">
        <v>0</v>
      </c>
      <c r="AS28" s="24">
        <v>0</v>
      </c>
      <c r="AT28" s="25">
        <v>0</v>
      </c>
      <c r="AU28" s="25">
        <v>0</v>
      </c>
      <c r="AV28" s="25">
        <v>0</v>
      </c>
      <c r="AW28" s="25">
        <v>0</v>
      </c>
      <c r="AX28" s="24">
        <v>0</v>
      </c>
      <c r="AY28" s="25">
        <v>0</v>
      </c>
      <c r="AZ28" s="25">
        <v>0</v>
      </c>
      <c r="BA28" s="25">
        <v>0</v>
      </c>
      <c r="BB28" s="24">
        <v>0</v>
      </c>
      <c r="BC28" s="25">
        <v>0</v>
      </c>
      <c r="BD28" s="24">
        <v>0</v>
      </c>
      <c r="BE28" s="25">
        <v>0</v>
      </c>
      <c r="BF28" s="25">
        <v>0</v>
      </c>
      <c r="BG28" s="25">
        <v>0</v>
      </c>
      <c r="BH28" s="25">
        <v>0</v>
      </c>
      <c r="BI28" s="25">
        <v>0</v>
      </c>
      <c r="BJ28" s="24">
        <v>0</v>
      </c>
      <c r="BK28" s="25">
        <v>0</v>
      </c>
      <c r="BL28" s="25">
        <v>0</v>
      </c>
      <c r="BM28" s="25">
        <v>0</v>
      </c>
      <c r="BN28" s="25">
        <v>0</v>
      </c>
      <c r="BO28" s="24">
        <v>0</v>
      </c>
      <c r="BP28" s="24">
        <v>0</v>
      </c>
      <c r="BQ28" s="24">
        <v>0</v>
      </c>
      <c r="BR28" s="25">
        <v>0</v>
      </c>
      <c r="BS28" s="25">
        <v>0</v>
      </c>
      <c r="BT28" s="24">
        <v>0</v>
      </c>
      <c r="BU28" s="25">
        <v>0</v>
      </c>
      <c r="BV28" s="25">
        <v>0</v>
      </c>
      <c r="BW28" s="24">
        <v>0</v>
      </c>
      <c r="BX28" s="25">
        <v>0</v>
      </c>
      <c r="BY28" s="25">
        <v>0</v>
      </c>
      <c r="BZ28" s="25">
        <v>0</v>
      </c>
      <c r="CA28" s="24">
        <v>0</v>
      </c>
      <c r="CB28" s="24">
        <v>0</v>
      </c>
      <c r="CC28" s="10"/>
      <c r="CD28" s="12"/>
      <c r="CE28" s="12"/>
      <c r="CF28" s="12"/>
      <c r="CG28" s="11"/>
      <c r="CH28" s="11"/>
      <c r="CI28" s="16">
        <v>5225.9507999999996</v>
      </c>
      <c r="CJ28" s="11"/>
      <c r="CK28" s="14">
        <v>20559.869083095262</v>
      </c>
      <c r="CL28" s="8" t="str">
        <f>IF(ROUND(SUM(CK28),1)&gt;ROUND(SUM(Tableau_B!CK28),1),"Supply &gt; Use",IF(ROUND(SUM(CK28),1)&lt;ROUND(SUM(Tableau_B!CK28),1),"Supply &lt; Use",""))</f>
        <v/>
      </c>
    </row>
    <row r="29" spans="1:90" s="22" customFormat="1" ht="26.25" customHeight="1" x14ac:dyDescent="0.25">
      <c r="A29" s="293" t="s">
        <v>148</v>
      </c>
      <c r="B29" s="216" t="s">
        <v>113</v>
      </c>
      <c r="C29" s="23">
        <v>4467.3123102298796</v>
      </c>
      <c r="D29" s="24">
        <v>0</v>
      </c>
      <c r="E29" s="25">
        <v>0</v>
      </c>
      <c r="F29" s="25">
        <v>0</v>
      </c>
      <c r="G29" s="25">
        <v>0</v>
      </c>
      <c r="H29" s="24">
        <v>0</v>
      </c>
      <c r="I29" s="24">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4">
        <v>0</v>
      </c>
      <c r="AD29" s="24">
        <v>4467.3123102298796</v>
      </c>
      <c r="AE29" s="25">
        <v>0</v>
      </c>
      <c r="AF29" s="25">
        <v>4467.3123102298796</v>
      </c>
      <c r="AG29" s="24">
        <v>0</v>
      </c>
      <c r="AH29" s="24">
        <v>0</v>
      </c>
      <c r="AI29" s="25">
        <v>0</v>
      </c>
      <c r="AJ29" s="25">
        <v>0</v>
      </c>
      <c r="AK29" s="25">
        <v>0</v>
      </c>
      <c r="AL29" s="24">
        <v>0</v>
      </c>
      <c r="AM29" s="25">
        <v>0</v>
      </c>
      <c r="AN29" s="25">
        <v>0</v>
      </c>
      <c r="AO29" s="25">
        <v>0</v>
      </c>
      <c r="AP29" s="25">
        <v>0</v>
      </c>
      <c r="AQ29" s="25">
        <v>0</v>
      </c>
      <c r="AR29" s="24">
        <v>0</v>
      </c>
      <c r="AS29" s="24">
        <v>0</v>
      </c>
      <c r="AT29" s="25">
        <v>0</v>
      </c>
      <c r="AU29" s="25">
        <v>0</v>
      </c>
      <c r="AV29" s="25">
        <v>0</v>
      </c>
      <c r="AW29" s="25">
        <v>0</v>
      </c>
      <c r="AX29" s="24">
        <v>0</v>
      </c>
      <c r="AY29" s="25">
        <v>0</v>
      </c>
      <c r="AZ29" s="25">
        <v>0</v>
      </c>
      <c r="BA29" s="25">
        <v>0</v>
      </c>
      <c r="BB29" s="24">
        <v>0</v>
      </c>
      <c r="BC29" s="25">
        <v>0</v>
      </c>
      <c r="BD29" s="24">
        <v>0</v>
      </c>
      <c r="BE29" s="25">
        <v>0</v>
      </c>
      <c r="BF29" s="25">
        <v>0</v>
      </c>
      <c r="BG29" s="25">
        <v>0</v>
      </c>
      <c r="BH29" s="25">
        <v>0</v>
      </c>
      <c r="BI29" s="25">
        <v>0</v>
      </c>
      <c r="BJ29" s="24">
        <v>0</v>
      </c>
      <c r="BK29" s="25">
        <v>0</v>
      </c>
      <c r="BL29" s="25">
        <v>0</v>
      </c>
      <c r="BM29" s="25">
        <v>0</v>
      </c>
      <c r="BN29" s="25">
        <v>0</v>
      </c>
      <c r="BO29" s="24">
        <v>0</v>
      </c>
      <c r="BP29" s="24">
        <v>0</v>
      </c>
      <c r="BQ29" s="24">
        <v>0</v>
      </c>
      <c r="BR29" s="25">
        <v>0</v>
      </c>
      <c r="BS29" s="25">
        <v>0</v>
      </c>
      <c r="BT29" s="24">
        <v>0</v>
      </c>
      <c r="BU29" s="25">
        <v>0</v>
      </c>
      <c r="BV29" s="25">
        <v>0</v>
      </c>
      <c r="BW29" s="24">
        <v>0</v>
      </c>
      <c r="BX29" s="25">
        <v>0</v>
      </c>
      <c r="BY29" s="25">
        <v>0</v>
      </c>
      <c r="BZ29" s="25">
        <v>0</v>
      </c>
      <c r="CA29" s="24">
        <v>0</v>
      </c>
      <c r="CB29" s="24">
        <v>0</v>
      </c>
      <c r="CC29" s="10"/>
      <c r="CD29" s="12"/>
      <c r="CE29" s="12"/>
      <c r="CF29" s="12"/>
      <c r="CG29" s="11"/>
      <c r="CH29" s="11"/>
      <c r="CI29" s="16">
        <v>82.4</v>
      </c>
      <c r="CJ29" s="11"/>
      <c r="CK29" s="14">
        <v>4549.7123102298792</v>
      </c>
      <c r="CL29" s="8" t="str">
        <f>IF(ROUND(SUM(CK29),1)&gt;ROUND(SUM(Tableau_B!CK29),1),"Supply &gt; Use",IF(ROUND(SUM(CK29),1)&lt;ROUND(SUM(Tableau_B!CK29),1),"Supply &lt; Use",""))</f>
        <v/>
      </c>
    </row>
    <row r="30" spans="1:90" s="22" customFormat="1" ht="26.25" customHeight="1" x14ac:dyDescent="0.25">
      <c r="A30" s="293" t="s">
        <v>149</v>
      </c>
      <c r="B30" s="216" t="s">
        <v>114</v>
      </c>
      <c r="C30" s="23">
        <v>312984.55872981559</v>
      </c>
      <c r="D30" s="24">
        <v>5539.1563953283958</v>
      </c>
      <c r="E30" s="25">
        <v>5539.1563953283958</v>
      </c>
      <c r="F30" s="25">
        <v>0</v>
      </c>
      <c r="G30" s="25">
        <v>0</v>
      </c>
      <c r="H30" s="24">
        <v>0</v>
      </c>
      <c r="I30" s="24">
        <v>11928.222901684368</v>
      </c>
      <c r="J30" s="25">
        <v>2661.3826783810391</v>
      </c>
      <c r="K30" s="25">
        <v>18.293052253436468</v>
      </c>
      <c r="L30" s="25">
        <v>625.89674877148445</v>
      </c>
      <c r="M30" s="25">
        <v>1336.7073995902281</v>
      </c>
      <c r="N30" s="25">
        <v>1415.716647872619</v>
      </c>
      <c r="O30" s="25">
        <v>1.1474865189591079</v>
      </c>
      <c r="P30" s="25">
        <v>3751.5654349879633</v>
      </c>
      <c r="Q30" s="25">
        <v>24.848169732883441</v>
      </c>
      <c r="R30" s="25">
        <v>674.24282084439517</v>
      </c>
      <c r="S30" s="25">
        <v>51.00690556676048</v>
      </c>
      <c r="T30" s="25">
        <v>807.80145205466033</v>
      </c>
      <c r="U30" s="25">
        <v>9.5558536074151074E-2</v>
      </c>
      <c r="V30" s="25">
        <v>3.0500563028586142E-2</v>
      </c>
      <c r="W30" s="25">
        <v>4.3225916691654008E-2</v>
      </c>
      <c r="X30" s="25">
        <v>9.0748981412824947E-2</v>
      </c>
      <c r="Y30" s="25">
        <v>7.9055508691055557E-2</v>
      </c>
      <c r="Z30" s="25">
        <v>1.1859563147252358E-2</v>
      </c>
      <c r="AA30" s="25">
        <v>559.22859156319998</v>
      </c>
      <c r="AB30" s="25">
        <v>3.456447769465891E-2</v>
      </c>
      <c r="AC30" s="24">
        <v>292917.34949792724</v>
      </c>
      <c r="AD30" s="24">
        <v>2378.0186680653651</v>
      </c>
      <c r="AE30" s="25">
        <v>0.83230904164956909</v>
      </c>
      <c r="AF30" s="25">
        <v>2377.1863590237153</v>
      </c>
      <c r="AG30" s="24">
        <v>30.803008324011991</v>
      </c>
      <c r="AH30" s="24">
        <v>18.895050222627827</v>
      </c>
      <c r="AI30" s="25">
        <v>0</v>
      </c>
      <c r="AJ30" s="25">
        <v>18.895050222627827</v>
      </c>
      <c r="AK30" s="25">
        <v>0</v>
      </c>
      <c r="AL30" s="24">
        <v>0</v>
      </c>
      <c r="AM30" s="25">
        <v>0</v>
      </c>
      <c r="AN30" s="25">
        <v>0</v>
      </c>
      <c r="AO30" s="25">
        <v>0</v>
      </c>
      <c r="AP30" s="25">
        <v>0</v>
      </c>
      <c r="AQ30" s="25">
        <v>0</v>
      </c>
      <c r="AR30" s="24">
        <v>2.7028220074351856</v>
      </c>
      <c r="AS30" s="24">
        <v>0.83257127162423239</v>
      </c>
      <c r="AT30" s="25">
        <v>0</v>
      </c>
      <c r="AU30" s="25">
        <v>0.83257127162423239</v>
      </c>
      <c r="AV30" s="25">
        <v>0</v>
      </c>
      <c r="AW30" s="25">
        <v>0</v>
      </c>
      <c r="AX30" s="24">
        <v>0</v>
      </c>
      <c r="AY30" s="25">
        <v>0</v>
      </c>
      <c r="AZ30" s="25">
        <v>0</v>
      </c>
      <c r="BA30" s="25">
        <v>0</v>
      </c>
      <c r="BB30" s="24">
        <v>0</v>
      </c>
      <c r="BC30" s="25">
        <v>0</v>
      </c>
      <c r="BD30" s="24">
        <v>0</v>
      </c>
      <c r="BE30" s="25">
        <v>0</v>
      </c>
      <c r="BF30" s="25">
        <v>0</v>
      </c>
      <c r="BG30" s="25">
        <v>0</v>
      </c>
      <c r="BH30" s="25">
        <v>0</v>
      </c>
      <c r="BI30" s="25">
        <v>0</v>
      </c>
      <c r="BJ30" s="24">
        <v>0</v>
      </c>
      <c r="BK30" s="25">
        <v>0</v>
      </c>
      <c r="BL30" s="25">
        <v>0</v>
      </c>
      <c r="BM30" s="25">
        <v>0</v>
      </c>
      <c r="BN30" s="25">
        <v>0</v>
      </c>
      <c r="BO30" s="24">
        <v>65.325438635824668</v>
      </c>
      <c r="BP30" s="24">
        <v>4.3435757546083344</v>
      </c>
      <c r="BQ30" s="24">
        <v>87.791776868404611</v>
      </c>
      <c r="BR30" s="25">
        <v>87.791776868404611</v>
      </c>
      <c r="BS30" s="25">
        <v>0</v>
      </c>
      <c r="BT30" s="24">
        <v>3.4472931015439645</v>
      </c>
      <c r="BU30" s="25">
        <v>1.6521827947464198</v>
      </c>
      <c r="BV30" s="25">
        <v>1.7951103067975445</v>
      </c>
      <c r="BW30" s="24">
        <v>6.0891828255448575</v>
      </c>
      <c r="BX30" s="25">
        <v>0.92198120304478581</v>
      </c>
      <c r="BY30" s="25">
        <v>0</v>
      </c>
      <c r="BZ30" s="25">
        <v>5.1672016225000714</v>
      </c>
      <c r="CA30" s="24">
        <v>1.5805477986560805</v>
      </c>
      <c r="CB30" s="24">
        <v>0</v>
      </c>
      <c r="CC30" s="10"/>
      <c r="CD30" s="12"/>
      <c r="CE30" s="12"/>
      <c r="CF30" s="12"/>
      <c r="CG30" s="11"/>
      <c r="CH30" s="11"/>
      <c r="CI30" s="16">
        <v>47480.4</v>
      </c>
      <c r="CJ30" s="11"/>
      <c r="CK30" s="14">
        <v>360464.95872981561</v>
      </c>
      <c r="CL30" s="8" t="str">
        <f>IF(ROUND(SUM(CK30),1)&gt;ROUND(SUM(Tableau_B!CK30),1),"Supply &gt; Use",IF(ROUND(SUM(CK30),1)&lt;ROUND(SUM(Tableau_B!CK30),1),"Supply &lt; Use",""))</f>
        <v/>
      </c>
    </row>
    <row r="31" spans="1:90" s="22" customFormat="1" ht="26.25" customHeight="1" x14ac:dyDescent="0.25">
      <c r="A31" s="293" t="s">
        <v>150</v>
      </c>
      <c r="B31" s="216" t="s">
        <v>115</v>
      </c>
      <c r="C31" s="23">
        <v>51777.172994162698</v>
      </c>
      <c r="D31" s="24">
        <v>0</v>
      </c>
      <c r="E31" s="25">
        <v>0</v>
      </c>
      <c r="F31" s="25">
        <v>0</v>
      </c>
      <c r="G31" s="25">
        <v>0</v>
      </c>
      <c r="H31" s="24">
        <v>0</v>
      </c>
      <c r="I31" s="24">
        <v>10098.040122123643</v>
      </c>
      <c r="J31" s="25">
        <v>1157.6089156763703</v>
      </c>
      <c r="K31" s="25">
        <v>0</v>
      </c>
      <c r="L31" s="25">
        <v>361.20208067927007</v>
      </c>
      <c r="M31" s="25">
        <v>3118.0172230262078</v>
      </c>
      <c r="N31" s="25">
        <v>2781.6445263996975</v>
      </c>
      <c r="O31" s="25">
        <v>0.66397441301336413</v>
      </c>
      <c r="P31" s="25">
        <v>1846.2262168081286</v>
      </c>
      <c r="Q31" s="25">
        <v>0</v>
      </c>
      <c r="R31" s="25">
        <v>388.12993187370091</v>
      </c>
      <c r="S31" s="25">
        <v>10.742724609673157</v>
      </c>
      <c r="T31" s="25">
        <v>112.14581299999627</v>
      </c>
      <c r="U31" s="25">
        <v>0</v>
      </c>
      <c r="V31" s="25">
        <v>0</v>
      </c>
      <c r="W31" s="25">
        <v>0</v>
      </c>
      <c r="X31" s="25">
        <v>0</v>
      </c>
      <c r="Y31" s="25">
        <v>0</v>
      </c>
      <c r="Z31" s="25">
        <v>0</v>
      </c>
      <c r="AA31" s="25">
        <v>321.65871563758526</v>
      </c>
      <c r="AB31" s="25">
        <v>0</v>
      </c>
      <c r="AC31" s="24">
        <v>38819.352128039049</v>
      </c>
      <c r="AD31" s="24">
        <v>2859.7807440000001</v>
      </c>
      <c r="AE31" s="25">
        <v>0</v>
      </c>
      <c r="AF31" s="25">
        <v>2859.7807440000001</v>
      </c>
      <c r="AG31" s="24">
        <v>0</v>
      </c>
      <c r="AH31" s="24">
        <v>0</v>
      </c>
      <c r="AI31" s="25">
        <v>0</v>
      </c>
      <c r="AJ31" s="25">
        <v>0</v>
      </c>
      <c r="AK31" s="25">
        <v>0</v>
      </c>
      <c r="AL31" s="24">
        <v>0</v>
      </c>
      <c r="AM31" s="25">
        <v>0</v>
      </c>
      <c r="AN31" s="25">
        <v>0</v>
      </c>
      <c r="AO31" s="25">
        <v>0</v>
      </c>
      <c r="AP31" s="25">
        <v>0</v>
      </c>
      <c r="AQ31" s="25">
        <v>0</v>
      </c>
      <c r="AR31" s="24">
        <v>0</v>
      </c>
      <c r="AS31" s="24">
        <v>0</v>
      </c>
      <c r="AT31" s="25">
        <v>0</v>
      </c>
      <c r="AU31" s="25">
        <v>0</v>
      </c>
      <c r="AV31" s="25">
        <v>0</v>
      </c>
      <c r="AW31" s="25">
        <v>0</v>
      </c>
      <c r="AX31" s="24">
        <v>0</v>
      </c>
      <c r="AY31" s="25">
        <v>0</v>
      </c>
      <c r="AZ31" s="25">
        <v>0</v>
      </c>
      <c r="BA31" s="25">
        <v>0</v>
      </c>
      <c r="BB31" s="24">
        <v>0</v>
      </c>
      <c r="BC31" s="25">
        <v>0</v>
      </c>
      <c r="BD31" s="24">
        <v>0</v>
      </c>
      <c r="BE31" s="25">
        <v>0</v>
      </c>
      <c r="BF31" s="25">
        <v>0</v>
      </c>
      <c r="BG31" s="25">
        <v>0</v>
      </c>
      <c r="BH31" s="25">
        <v>0</v>
      </c>
      <c r="BI31" s="25">
        <v>0</v>
      </c>
      <c r="BJ31" s="24">
        <v>0</v>
      </c>
      <c r="BK31" s="25">
        <v>0</v>
      </c>
      <c r="BL31" s="25">
        <v>0</v>
      </c>
      <c r="BM31" s="25">
        <v>0</v>
      </c>
      <c r="BN31" s="25">
        <v>0</v>
      </c>
      <c r="BO31" s="24">
        <v>0</v>
      </c>
      <c r="BP31" s="24">
        <v>0</v>
      </c>
      <c r="BQ31" s="24">
        <v>0</v>
      </c>
      <c r="BR31" s="25">
        <v>0</v>
      </c>
      <c r="BS31" s="25">
        <v>0</v>
      </c>
      <c r="BT31" s="24">
        <v>0</v>
      </c>
      <c r="BU31" s="25">
        <v>0</v>
      </c>
      <c r="BV31" s="25">
        <v>0</v>
      </c>
      <c r="BW31" s="24">
        <v>0</v>
      </c>
      <c r="BX31" s="25">
        <v>0</v>
      </c>
      <c r="BY31" s="25">
        <v>0</v>
      </c>
      <c r="BZ31" s="25">
        <v>0</v>
      </c>
      <c r="CA31" s="24">
        <v>0</v>
      </c>
      <c r="CB31" s="24">
        <v>0</v>
      </c>
      <c r="CC31" s="10"/>
      <c r="CD31" s="12"/>
      <c r="CE31" s="12"/>
      <c r="CF31" s="12"/>
      <c r="CG31" s="11"/>
      <c r="CH31" s="11"/>
      <c r="CI31" s="28">
        <v>0</v>
      </c>
      <c r="CJ31" s="11"/>
      <c r="CK31" s="14">
        <v>51777.172994162698</v>
      </c>
      <c r="CL31" s="8" t="str">
        <f>IF(ROUND(SUM(CK31),1)&gt;ROUND(SUM(Tableau_B!CK31),1),"Supply &gt; Use",IF(ROUND(SUM(CK31),1)&lt;ROUND(SUM(Tableau_B!CK31),1),"Supply &lt; Use",""))</f>
        <v/>
      </c>
    </row>
    <row r="32" spans="1:90" s="22" customFormat="1" ht="26.25" customHeight="1" x14ac:dyDescent="0.25">
      <c r="A32" s="291" t="s">
        <v>151</v>
      </c>
      <c r="B32" s="212" t="s">
        <v>116</v>
      </c>
      <c r="C32" s="18">
        <v>1923956.4632408668</v>
      </c>
      <c r="D32" s="18">
        <v>29723.014258188145</v>
      </c>
      <c r="E32" s="18">
        <v>23678.555112184207</v>
      </c>
      <c r="F32" s="18">
        <v>3472.3972398736878</v>
      </c>
      <c r="G32" s="18">
        <v>2572.06190613025</v>
      </c>
      <c r="H32" s="18">
        <v>11504.998417773326</v>
      </c>
      <c r="I32" s="18">
        <v>938989.83245788794</v>
      </c>
      <c r="J32" s="18">
        <v>61017.590553954135</v>
      </c>
      <c r="K32" s="18">
        <v>9274.4056533803796</v>
      </c>
      <c r="L32" s="18">
        <v>2959.9683807013535</v>
      </c>
      <c r="M32" s="18">
        <v>20034.214623618569</v>
      </c>
      <c r="N32" s="18">
        <v>10828.100844972609</v>
      </c>
      <c r="O32" s="18">
        <v>104856.13700430607</v>
      </c>
      <c r="P32" s="18">
        <v>480450.10541435948</v>
      </c>
      <c r="Q32" s="18">
        <v>7031.1139630984671</v>
      </c>
      <c r="R32" s="18">
        <v>4425.6172861242239</v>
      </c>
      <c r="S32" s="18">
        <v>73072.257837901387</v>
      </c>
      <c r="T32" s="18">
        <v>132025.29998891469</v>
      </c>
      <c r="U32" s="18">
        <v>7195.3536608243694</v>
      </c>
      <c r="V32" s="18">
        <v>1909.823330145781</v>
      </c>
      <c r="W32" s="18">
        <v>2854.89981683109</v>
      </c>
      <c r="X32" s="18">
        <v>6001.4755106821767</v>
      </c>
      <c r="Y32" s="18">
        <v>4599.8277916854395</v>
      </c>
      <c r="Z32" s="18">
        <v>1133.4728804476263</v>
      </c>
      <c r="AA32" s="18">
        <v>5808.7295367708966</v>
      </c>
      <c r="AB32" s="18">
        <v>3511.4383791692467</v>
      </c>
      <c r="AC32" s="18">
        <v>456809.1390078711</v>
      </c>
      <c r="AD32" s="18">
        <v>21082.218642581094</v>
      </c>
      <c r="AE32" s="18">
        <v>1782.1066896249097</v>
      </c>
      <c r="AF32" s="18">
        <v>19300.111952956184</v>
      </c>
      <c r="AG32" s="18">
        <v>67548.196165688074</v>
      </c>
      <c r="AH32" s="18">
        <v>55231.842750683805</v>
      </c>
      <c r="AI32" s="18">
        <v>6696.44153509441</v>
      </c>
      <c r="AJ32" s="18">
        <v>22623.046781910492</v>
      </c>
      <c r="AK32" s="18">
        <v>25912.354433678902</v>
      </c>
      <c r="AL32" s="18">
        <v>194874.97772121552</v>
      </c>
      <c r="AM32" s="18">
        <v>64035.245406364535</v>
      </c>
      <c r="AN32" s="18">
        <v>43155.531716330588</v>
      </c>
      <c r="AO32" s="18">
        <v>49534.87674052587</v>
      </c>
      <c r="AP32" s="18">
        <v>34729.015374387054</v>
      </c>
      <c r="AQ32" s="18">
        <v>3420.3084836074568</v>
      </c>
      <c r="AR32" s="18">
        <v>16650.341833302431</v>
      </c>
      <c r="AS32" s="18">
        <v>7582.688242551525</v>
      </c>
      <c r="AT32" s="18">
        <v>2008.1044357096275</v>
      </c>
      <c r="AU32" s="18">
        <v>1457.4991201217583</v>
      </c>
      <c r="AV32" s="18">
        <v>1539.4969401334963</v>
      </c>
      <c r="AW32" s="18">
        <v>2577.5877465866429</v>
      </c>
      <c r="AX32" s="18">
        <v>6366.6516467700749</v>
      </c>
      <c r="AY32" s="18">
        <v>2748.5854216736902</v>
      </c>
      <c r="AZ32" s="18">
        <v>1095.281124512109</v>
      </c>
      <c r="BA32" s="18">
        <v>2522.7851005842754</v>
      </c>
      <c r="BB32" s="18">
        <v>2604.3929997854511</v>
      </c>
      <c r="BC32" s="18">
        <v>0</v>
      </c>
      <c r="BD32" s="18">
        <v>22760.76644856605</v>
      </c>
      <c r="BE32" s="18">
        <v>14400.530464692429</v>
      </c>
      <c r="BF32" s="18">
        <v>3793.1624782140088</v>
      </c>
      <c r="BG32" s="18">
        <v>2833.2094206423017</v>
      </c>
      <c r="BH32" s="18">
        <v>901.96921916345809</v>
      </c>
      <c r="BI32" s="18">
        <v>831.89486585385441</v>
      </c>
      <c r="BJ32" s="18">
        <v>18125.084494896615</v>
      </c>
      <c r="BK32" s="18">
        <v>5131.9008885530002</v>
      </c>
      <c r="BL32" s="18">
        <v>5423.7852879132761</v>
      </c>
      <c r="BM32" s="18">
        <v>696.99768785735171</v>
      </c>
      <c r="BN32" s="18">
        <v>6872.4006305729845</v>
      </c>
      <c r="BO32" s="18">
        <v>24817.770487935959</v>
      </c>
      <c r="BP32" s="18">
        <v>12570.965979259801</v>
      </c>
      <c r="BQ32" s="18">
        <v>21608.574743397916</v>
      </c>
      <c r="BR32" s="18">
        <v>14026.605454492539</v>
      </c>
      <c r="BS32" s="18">
        <v>7581.9692889053777</v>
      </c>
      <c r="BT32" s="18">
        <v>6501.1965572687732</v>
      </c>
      <c r="BU32" s="18">
        <v>3381.5057775841378</v>
      </c>
      <c r="BV32" s="18">
        <v>3119.6907796846358</v>
      </c>
      <c r="BW32" s="18">
        <v>7740.2008663840152</v>
      </c>
      <c r="BX32" s="18">
        <v>1778.8802546765037</v>
      </c>
      <c r="BY32" s="18">
        <v>1597.1193028591827</v>
      </c>
      <c r="BZ32" s="18">
        <v>4364.2013088483291</v>
      </c>
      <c r="CA32" s="18">
        <v>863.60951885940142</v>
      </c>
      <c r="CB32" s="18">
        <v>0</v>
      </c>
      <c r="CC32" s="18">
        <v>473454.41185435379</v>
      </c>
      <c r="CD32" s="18">
        <v>239779.64252137445</v>
      </c>
      <c r="CE32" s="18">
        <v>125094.19181733062</v>
      </c>
      <c r="CF32" s="18">
        <v>108580.57751564874</v>
      </c>
      <c r="CG32" s="18">
        <v>46196.444379689055</v>
      </c>
      <c r="CH32" s="21"/>
      <c r="CI32" s="18">
        <v>9117.1947035951525</v>
      </c>
      <c r="CJ32" s="21"/>
      <c r="CK32" s="18">
        <v>2452724.5141785052</v>
      </c>
      <c r="CL32" s="8" t="str">
        <f>IF(ROUND(SUM(CK32),1)&gt;ROUND(SUM(Tableau_B!CK32),1),"Supply &gt; Use",IF(ROUND(SUM(CK32),1)&lt;ROUND(SUM(Tableau_B!CK32),1),"Supply &lt; Use",""))</f>
        <v/>
      </c>
    </row>
    <row r="33" spans="1:90" s="22" customFormat="1" ht="26.25" customHeight="1" x14ac:dyDescent="0.25">
      <c r="A33" s="294" t="s">
        <v>152</v>
      </c>
      <c r="B33" s="217" t="s">
        <v>117</v>
      </c>
      <c r="C33" s="29"/>
      <c r="D33" s="29"/>
      <c r="E33" s="30"/>
      <c r="F33" s="30"/>
      <c r="G33" s="30"/>
      <c r="H33" s="29"/>
      <c r="I33" s="29"/>
      <c r="J33" s="30"/>
      <c r="K33" s="30"/>
      <c r="L33" s="30"/>
      <c r="M33" s="30"/>
      <c r="N33" s="30"/>
      <c r="O33" s="30"/>
      <c r="P33" s="30"/>
      <c r="Q33" s="30"/>
      <c r="R33" s="30"/>
      <c r="S33" s="30"/>
      <c r="T33" s="30"/>
      <c r="U33" s="30"/>
      <c r="V33" s="30"/>
      <c r="W33" s="30"/>
      <c r="X33" s="30"/>
      <c r="Y33" s="30"/>
      <c r="Z33" s="30"/>
      <c r="AA33" s="30"/>
      <c r="AB33" s="30"/>
      <c r="AC33" s="29"/>
      <c r="AD33" s="29"/>
      <c r="AE33" s="30"/>
      <c r="AF33" s="30"/>
      <c r="AG33" s="29"/>
      <c r="AH33" s="29"/>
      <c r="AI33" s="30"/>
      <c r="AJ33" s="30"/>
      <c r="AK33" s="30"/>
      <c r="AL33" s="29"/>
      <c r="AM33" s="30"/>
      <c r="AN33" s="30"/>
      <c r="AO33" s="30"/>
      <c r="AP33" s="30"/>
      <c r="AQ33" s="30"/>
      <c r="AR33" s="29"/>
      <c r="AS33" s="29"/>
      <c r="AT33" s="30"/>
      <c r="AU33" s="30"/>
      <c r="AV33" s="30"/>
      <c r="AW33" s="30"/>
      <c r="AX33" s="29"/>
      <c r="AY33" s="30"/>
      <c r="AZ33" s="30"/>
      <c r="BA33" s="30"/>
      <c r="BB33" s="29"/>
      <c r="BC33" s="30"/>
      <c r="BD33" s="29"/>
      <c r="BE33" s="30"/>
      <c r="BF33" s="30"/>
      <c r="BG33" s="30"/>
      <c r="BH33" s="30"/>
      <c r="BI33" s="30"/>
      <c r="BJ33" s="29"/>
      <c r="BK33" s="30"/>
      <c r="BL33" s="30"/>
      <c r="BM33" s="30"/>
      <c r="BN33" s="30"/>
      <c r="BO33" s="29"/>
      <c r="BP33" s="29"/>
      <c r="BQ33" s="29"/>
      <c r="BR33" s="30"/>
      <c r="BS33" s="30"/>
      <c r="BT33" s="29"/>
      <c r="BU33" s="30"/>
      <c r="BV33" s="30"/>
      <c r="BW33" s="29"/>
      <c r="BX33" s="30"/>
      <c r="BY33" s="30"/>
      <c r="BZ33" s="30"/>
      <c r="CA33" s="29"/>
      <c r="CB33" s="29"/>
      <c r="CC33" s="10"/>
      <c r="CD33" s="12"/>
      <c r="CE33" s="12"/>
      <c r="CF33" s="12"/>
      <c r="CG33" s="14">
        <v>17745.015774464602</v>
      </c>
      <c r="CH33" s="11"/>
      <c r="CI33" s="14">
        <v>5531.3574387042154</v>
      </c>
      <c r="CJ33" s="27"/>
      <c r="CK33" s="14">
        <v>23276.373213168816</v>
      </c>
      <c r="CL33" s="8" t="str">
        <f>IF(ROUND(SUM(CK33),1)&gt;ROUND(SUM(Tableau_B!CK33),1),"Supply &gt; Use",IF(ROUND(SUM(CK33),1)&lt;ROUND(SUM(Tableau_B!CK33),1),"Supply &lt; Use",""))</f>
        <v/>
      </c>
    </row>
    <row r="34" spans="1:90" s="22" customFormat="1" ht="26.25" customHeight="1" x14ac:dyDescent="0.25">
      <c r="A34" s="295" t="s">
        <v>153</v>
      </c>
      <c r="B34" s="213" t="s">
        <v>118</v>
      </c>
      <c r="C34" s="11"/>
      <c r="D34" s="11"/>
      <c r="E34" s="12"/>
      <c r="F34" s="12"/>
      <c r="G34" s="12"/>
      <c r="H34" s="11"/>
      <c r="I34" s="11"/>
      <c r="J34" s="12"/>
      <c r="K34" s="12"/>
      <c r="L34" s="12"/>
      <c r="M34" s="12"/>
      <c r="N34" s="12"/>
      <c r="O34" s="12"/>
      <c r="P34" s="12"/>
      <c r="Q34" s="12"/>
      <c r="R34" s="12"/>
      <c r="S34" s="12"/>
      <c r="T34" s="12"/>
      <c r="U34" s="12"/>
      <c r="V34" s="12"/>
      <c r="W34" s="12"/>
      <c r="X34" s="12"/>
      <c r="Y34" s="12"/>
      <c r="Z34" s="12"/>
      <c r="AA34" s="12"/>
      <c r="AB34" s="12"/>
      <c r="AC34" s="11"/>
      <c r="AD34" s="11"/>
      <c r="AE34" s="12"/>
      <c r="AF34" s="12"/>
      <c r="AG34" s="11"/>
      <c r="AH34" s="11"/>
      <c r="AI34" s="12"/>
      <c r="AJ34" s="12"/>
      <c r="AK34" s="12"/>
      <c r="AL34" s="11"/>
      <c r="AM34" s="12"/>
      <c r="AN34" s="12"/>
      <c r="AO34" s="12"/>
      <c r="AP34" s="12"/>
      <c r="AQ34" s="12"/>
      <c r="AR34" s="11"/>
      <c r="AS34" s="11"/>
      <c r="AT34" s="12"/>
      <c r="AU34" s="12"/>
      <c r="AV34" s="12"/>
      <c r="AW34" s="12"/>
      <c r="AX34" s="11"/>
      <c r="AY34" s="12"/>
      <c r="AZ34" s="12"/>
      <c r="BA34" s="12"/>
      <c r="BB34" s="11"/>
      <c r="BC34" s="12"/>
      <c r="BD34" s="11"/>
      <c r="BE34" s="12"/>
      <c r="BF34" s="12"/>
      <c r="BG34" s="12"/>
      <c r="BH34" s="12"/>
      <c r="BI34" s="12"/>
      <c r="BJ34" s="11"/>
      <c r="BK34" s="12"/>
      <c r="BL34" s="12"/>
      <c r="BM34" s="12"/>
      <c r="BN34" s="12"/>
      <c r="BO34" s="11"/>
      <c r="BP34" s="11"/>
      <c r="BQ34" s="11"/>
      <c r="BR34" s="12"/>
      <c r="BS34" s="12"/>
      <c r="BT34" s="11"/>
      <c r="BU34" s="12"/>
      <c r="BV34" s="12"/>
      <c r="BW34" s="11"/>
      <c r="BX34" s="12"/>
      <c r="BY34" s="12"/>
      <c r="BZ34" s="12"/>
      <c r="CA34" s="11"/>
      <c r="CB34" s="11"/>
      <c r="CC34" s="10"/>
      <c r="CD34" s="12"/>
      <c r="CE34" s="12"/>
      <c r="CF34" s="12"/>
      <c r="CG34" s="16">
        <v>28451.428605224453</v>
      </c>
      <c r="CH34" s="11"/>
      <c r="CI34" s="16">
        <v>3585.8372648909376</v>
      </c>
      <c r="CJ34" s="11"/>
      <c r="CK34" s="14">
        <v>32037.265870115392</v>
      </c>
      <c r="CL34" s="8" t="str">
        <f>IF(ROUND(SUM(CK34),1)&gt;ROUND(SUM(Tableau_B!CK34),1),"Supply &gt; Use",IF(ROUND(SUM(CK34),1)&lt;ROUND(SUM(Tableau_B!CK34),1),"Supply &lt; Use",""))</f>
        <v/>
      </c>
    </row>
    <row r="35" spans="1:90" s="22" customFormat="1" ht="38.25" customHeight="1" x14ac:dyDescent="0.25">
      <c r="A35" s="295" t="s">
        <v>154</v>
      </c>
      <c r="B35" s="213" t="s">
        <v>119</v>
      </c>
      <c r="C35" s="23">
        <v>1626924.6499532866</v>
      </c>
      <c r="D35" s="24">
        <v>29632.548973876663</v>
      </c>
      <c r="E35" s="32">
        <v>23678.555112184207</v>
      </c>
      <c r="F35" s="32">
        <v>3472.3972398736878</v>
      </c>
      <c r="G35" s="32">
        <v>2481.5966218187668</v>
      </c>
      <c r="H35" s="33">
        <v>11504.998417773326</v>
      </c>
      <c r="I35" s="24">
        <v>645807.25807615696</v>
      </c>
      <c r="J35" s="32">
        <v>54467.410222393875</v>
      </c>
      <c r="K35" s="32">
        <v>9207.1724662701617</v>
      </c>
      <c r="L35" s="32">
        <v>2956.8950207729117</v>
      </c>
      <c r="M35" s="32">
        <v>17669.436319005483</v>
      </c>
      <c r="N35" s="32">
        <v>8718.435581228021</v>
      </c>
      <c r="O35" s="32">
        <v>104856.13135474738</v>
      </c>
      <c r="P35" s="32">
        <v>210275.21913183486</v>
      </c>
      <c r="Q35" s="32">
        <v>7031.1139630984671</v>
      </c>
      <c r="R35" s="32">
        <v>4422.3148052043853</v>
      </c>
      <c r="S35" s="32">
        <v>69221.563279967231</v>
      </c>
      <c r="T35" s="32">
        <v>125263.11064518736</v>
      </c>
      <c r="U35" s="32">
        <v>7192.4070635900698</v>
      </c>
      <c r="V35" s="32">
        <v>1909.7857126940389</v>
      </c>
      <c r="W35" s="32">
        <v>2854.8463830828323</v>
      </c>
      <c r="X35" s="32">
        <v>5998.8289784314793</v>
      </c>
      <c r="Y35" s="32">
        <v>4598.7566258779707</v>
      </c>
      <c r="Z35" s="32">
        <v>1131.2381566078491</v>
      </c>
      <c r="AA35" s="32">
        <v>4522.5748658894472</v>
      </c>
      <c r="AB35" s="32">
        <v>3510.0175002732049</v>
      </c>
      <c r="AC35" s="33">
        <v>456808.63196012931</v>
      </c>
      <c r="AD35" s="24">
        <v>21082.218642581094</v>
      </c>
      <c r="AE35" s="32">
        <v>1782.1066896249097</v>
      </c>
      <c r="AF35" s="32">
        <v>19300.111952956184</v>
      </c>
      <c r="AG35" s="33">
        <v>64304.702101111143</v>
      </c>
      <c r="AH35" s="24">
        <v>54979.130576752679</v>
      </c>
      <c r="AI35" s="32">
        <v>6513.6807985543437</v>
      </c>
      <c r="AJ35" s="32">
        <v>22553.095344519432</v>
      </c>
      <c r="AK35" s="32">
        <v>25912.354433678902</v>
      </c>
      <c r="AL35" s="24">
        <v>194874.97772121552</v>
      </c>
      <c r="AM35" s="32">
        <v>64035.245406364535</v>
      </c>
      <c r="AN35" s="32">
        <v>43155.531716330588</v>
      </c>
      <c r="AO35" s="32">
        <v>49534.87674052587</v>
      </c>
      <c r="AP35" s="32">
        <v>34729.015374387054</v>
      </c>
      <c r="AQ35" s="32">
        <v>3420.3084836074568</v>
      </c>
      <c r="AR35" s="33">
        <v>16650.341833302431</v>
      </c>
      <c r="AS35" s="24">
        <v>7472.1014469279507</v>
      </c>
      <c r="AT35" s="32">
        <v>2006.8875516696028</v>
      </c>
      <c r="AU35" s="32">
        <v>1457.4991201217583</v>
      </c>
      <c r="AV35" s="32">
        <v>1539.4969401334963</v>
      </c>
      <c r="AW35" s="32">
        <v>2468.2178350030936</v>
      </c>
      <c r="AX35" s="24">
        <v>6366.6516467700749</v>
      </c>
      <c r="AY35" s="32">
        <v>2748.5854216736902</v>
      </c>
      <c r="AZ35" s="32">
        <v>1095.281124512109</v>
      </c>
      <c r="BA35" s="32">
        <v>2522.7851005842754</v>
      </c>
      <c r="BB35" s="33">
        <v>2563.2866442945387</v>
      </c>
      <c r="BC35" s="32">
        <v>0</v>
      </c>
      <c r="BD35" s="24">
        <v>22694.702851727245</v>
      </c>
      <c r="BE35" s="32">
        <v>14351.704168651238</v>
      </c>
      <c r="BF35" s="32">
        <v>3791.4207667660044</v>
      </c>
      <c r="BG35" s="32">
        <v>2817.7138312926909</v>
      </c>
      <c r="BH35" s="32">
        <v>901.96921916345809</v>
      </c>
      <c r="BI35" s="32">
        <v>831.89486585385441</v>
      </c>
      <c r="BJ35" s="24">
        <v>18080.780907562061</v>
      </c>
      <c r="BK35" s="32">
        <v>5123.8555161126451</v>
      </c>
      <c r="BL35" s="32">
        <v>5423.7852879132761</v>
      </c>
      <c r="BM35" s="32">
        <v>696.99768785735171</v>
      </c>
      <c r="BN35" s="32">
        <v>6836.1424156787871</v>
      </c>
      <c r="BO35" s="33">
        <v>24817.770487935959</v>
      </c>
      <c r="BP35" s="33">
        <v>12570.965979259801</v>
      </c>
      <c r="BQ35" s="24">
        <v>21608.574743397916</v>
      </c>
      <c r="BR35" s="32">
        <v>14026.605454492539</v>
      </c>
      <c r="BS35" s="32">
        <v>7581.9692889053777</v>
      </c>
      <c r="BT35" s="24">
        <v>6501.1965572687732</v>
      </c>
      <c r="BU35" s="32">
        <v>3381.5057775841378</v>
      </c>
      <c r="BV35" s="32">
        <v>3119.6907796846358</v>
      </c>
      <c r="BW35" s="24">
        <v>7740.2008663840152</v>
      </c>
      <c r="BX35" s="32">
        <v>1778.8802546765037</v>
      </c>
      <c r="BY35" s="32">
        <v>1597.1193028591827</v>
      </c>
      <c r="BZ35" s="32">
        <v>4364.2013088483291</v>
      </c>
      <c r="CA35" s="33">
        <v>863.60951885940142</v>
      </c>
      <c r="CB35" s="33">
        <v>0</v>
      </c>
      <c r="CC35" s="34">
        <v>473454.41185435379</v>
      </c>
      <c r="CD35" s="35">
        <v>239779.64252137445</v>
      </c>
      <c r="CE35" s="35">
        <v>125094.19181733062</v>
      </c>
      <c r="CF35" s="35">
        <v>108580.57751564874</v>
      </c>
      <c r="CG35" s="16">
        <v>0</v>
      </c>
      <c r="CH35" s="11"/>
      <c r="CI35" s="11"/>
      <c r="CJ35" s="11"/>
      <c r="CK35" s="14">
        <v>2100379.0618076404</v>
      </c>
      <c r="CL35" s="8" t="str">
        <f>IF(ROUND(SUM(CK35),1)&gt;ROUND(SUM(Tableau_B!CK35),1),"Supply &gt; Use",IF(ROUND(SUM(CK35),1)&lt;ROUND(SUM(Tableau_B!CK35),1),"Supply &lt; Use",""))</f>
        <v/>
      </c>
    </row>
    <row r="36" spans="1:90" s="22" customFormat="1" ht="26.25" customHeight="1" x14ac:dyDescent="0.25">
      <c r="A36" s="296" t="s">
        <v>155</v>
      </c>
      <c r="B36" s="239" t="s">
        <v>294</v>
      </c>
      <c r="C36" s="23">
        <v>297031.81328758015</v>
      </c>
      <c r="D36" s="24">
        <v>90.465284311483273</v>
      </c>
      <c r="E36" s="36">
        <v>0</v>
      </c>
      <c r="F36" s="36">
        <v>0</v>
      </c>
      <c r="G36" s="36">
        <v>90.465284311483273</v>
      </c>
      <c r="H36" s="37">
        <v>0</v>
      </c>
      <c r="I36" s="24">
        <v>293182.57438173093</v>
      </c>
      <c r="J36" s="36">
        <v>6550.1803315602601</v>
      </c>
      <c r="K36" s="36">
        <v>67.233187110217301</v>
      </c>
      <c r="L36" s="36">
        <v>3.0733599284415818</v>
      </c>
      <c r="M36" s="36">
        <v>2364.7783046130876</v>
      </c>
      <c r="N36" s="36">
        <v>2109.6652637445873</v>
      </c>
      <c r="O36" s="36">
        <v>5.6495586919882018E-3</v>
      </c>
      <c r="P36" s="36">
        <v>270174.88628252462</v>
      </c>
      <c r="Q36" s="36">
        <v>0</v>
      </c>
      <c r="R36" s="36">
        <v>3.3024809198388811</v>
      </c>
      <c r="S36" s="36">
        <v>3850.6945579341559</v>
      </c>
      <c r="T36" s="36">
        <v>6762.1893437273211</v>
      </c>
      <c r="U36" s="36">
        <v>2.9465972342992055</v>
      </c>
      <c r="V36" s="36">
        <v>3.7617451742182513E-2</v>
      </c>
      <c r="W36" s="36">
        <v>5.3433748257817486E-2</v>
      </c>
      <c r="X36" s="36">
        <v>2.6465322506972937</v>
      </c>
      <c r="Y36" s="36">
        <v>1.0711658074683981</v>
      </c>
      <c r="Z36" s="36">
        <v>2.2347238397772458</v>
      </c>
      <c r="AA36" s="36">
        <v>1286.1546708814494</v>
      </c>
      <c r="AB36" s="36">
        <v>1.4208788960418932</v>
      </c>
      <c r="AC36" s="37">
        <v>0.50704774177084577</v>
      </c>
      <c r="AD36" s="24">
        <v>0</v>
      </c>
      <c r="AE36" s="36">
        <v>0</v>
      </c>
      <c r="AF36" s="36">
        <v>0</v>
      </c>
      <c r="AG36" s="37">
        <v>3243.4940645769325</v>
      </c>
      <c r="AH36" s="24">
        <v>252.71217393112875</v>
      </c>
      <c r="AI36" s="36">
        <v>182.76073654006638</v>
      </c>
      <c r="AJ36" s="36">
        <v>69.951437391062385</v>
      </c>
      <c r="AK36" s="36">
        <v>0</v>
      </c>
      <c r="AL36" s="24">
        <v>0</v>
      </c>
      <c r="AM36" s="36">
        <v>0</v>
      </c>
      <c r="AN36" s="36">
        <v>0</v>
      </c>
      <c r="AO36" s="36">
        <v>0</v>
      </c>
      <c r="AP36" s="36">
        <v>0</v>
      </c>
      <c r="AQ36" s="36">
        <v>0</v>
      </c>
      <c r="AR36" s="37">
        <v>0</v>
      </c>
      <c r="AS36" s="24">
        <v>110.58679562357386</v>
      </c>
      <c r="AT36" s="36">
        <v>1.2168840400247394</v>
      </c>
      <c r="AU36" s="36">
        <v>0</v>
      </c>
      <c r="AV36" s="36">
        <v>0</v>
      </c>
      <c r="AW36" s="36">
        <v>109.36991158354913</v>
      </c>
      <c r="AX36" s="24">
        <v>0</v>
      </c>
      <c r="AY36" s="36">
        <v>0</v>
      </c>
      <c r="AZ36" s="36">
        <v>0</v>
      </c>
      <c r="BA36" s="36">
        <v>0</v>
      </c>
      <c r="BB36" s="37">
        <v>41.106355490912343</v>
      </c>
      <c r="BC36" s="36">
        <v>0</v>
      </c>
      <c r="BD36" s="24">
        <v>66.063596838805054</v>
      </c>
      <c r="BE36" s="36">
        <v>48.826296041189522</v>
      </c>
      <c r="BF36" s="36">
        <v>1.7417114480046711</v>
      </c>
      <c r="BG36" s="36">
        <v>15.49558934961086</v>
      </c>
      <c r="BH36" s="36">
        <v>0</v>
      </c>
      <c r="BI36" s="36">
        <v>0</v>
      </c>
      <c r="BJ36" s="24">
        <v>44.303587334552788</v>
      </c>
      <c r="BK36" s="36">
        <v>8.0453724403549618</v>
      </c>
      <c r="BL36" s="36">
        <v>0</v>
      </c>
      <c r="BM36" s="36">
        <v>0</v>
      </c>
      <c r="BN36" s="36">
        <v>36.258214894197828</v>
      </c>
      <c r="BO36" s="37">
        <v>0</v>
      </c>
      <c r="BP36" s="37">
        <v>0</v>
      </c>
      <c r="BQ36" s="24">
        <v>0</v>
      </c>
      <c r="BR36" s="36">
        <v>0</v>
      </c>
      <c r="BS36" s="36">
        <v>0</v>
      </c>
      <c r="BT36" s="24">
        <v>0</v>
      </c>
      <c r="BU36" s="36">
        <v>0</v>
      </c>
      <c r="BV36" s="36">
        <v>0</v>
      </c>
      <c r="BW36" s="24">
        <v>0</v>
      </c>
      <c r="BX36" s="36">
        <v>0</v>
      </c>
      <c r="BY36" s="36">
        <v>0</v>
      </c>
      <c r="BZ36" s="36">
        <v>0</v>
      </c>
      <c r="CA36" s="37">
        <v>0</v>
      </c>
      <c r="CB36" s="37">
        <v>0</v>
      </c>
      <c r="CC36" s="34">
        <v>0</v>
      </c>
      <c r="CD36" s="36">
        <v>0</v>
      </c>
      <c r="CE36" s="38">
        <v>0</v>
      </c>
      <c r="CF36" s="38">
        <v>0</v>
      </c>
      <c r="CG36" s="16">
        <v>0</v>
      </c>
      <c r="CH36" s="11"/>
      <c r="CI36" s="11"/>
      <c r="CJ36" s="11"/>
      <c r="CK36" s="14">
        <v>297031.81328758015</v>
      </c>
      <c r="CL36" s="8" t="str">
        <f>IF(ROUND(SUM(CK36),1)&gt;ROUND(SUM(Tableau_B!CK36),1),"Supply &gt; Use",IF(ROUND(SUM(CK36),1)&lt;ROUND(SUM(Tableau_B!CK36),1),"Supply &lt; Use",""))</f>
        <v/>
      </c>
    </row>
    <row r="37" spans="1:90" s="22" customFormat="1" ht="26.25" customHeight="1" thickBot="1" x14ac:dyDescent="0.3">
      <c r="A37" s="297" t="s">
        <v>0</v>
      </c>
      <c r="B37" s="219" t="s">
        <v>121</v>
      </c>
      <c r="C37" s="39"/>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8"/>
    </row>
    <row r="38" spans="1:90" s="22" customFormat="1" ht="26.25" customHeight="1" thickTop="1" thickBot="1" x14ac:dyDescent="0.3">
      <c r="A38" s="298" t="s">
        <v>156</v>
      </c>
      <c r="B38" s="231" t="s">
        <v>281</v>
      </c>
      <c r="C38" s="41">
        <v>3823077.6789406347</v>
      </c>
      <c r="D38" s="41">
        <v>81266.202027415013</v>
      </c>
      <c r="E38" s="41">
        <v>30568.442251512603</v>
      </c>
      <c r="F38" s="41">
        <v>48125.697869772157</v>
      </c>
      <c r="G38" s="41">
        <v>2572.06190613025</v>
      </c>
      <c r="H38" s="41">
        <v>11504.998417773326</v>
      </c>
      <c r="I38" s="41">
        <v>2444904.2357733576</v>
      </c>
      <c r="J38" s="41">
        <v>64836.582148011541</v>
      </c>
      <c r="K38" s="41">
        <v>9292.6987056338166</v>
      </c>
      <c r="L38" s="41">
        <v>3947.0672101521077</v>
      </c>
      <c r="M38" s="41">
        <v>25959.174046235006</v>
      </c>
      <c r="N38" s="41">
        <v>15025.462019244926</v>
      </c>
      <c r="O38" s="41">
        <v>1503887.6117414872</v>
      </c>
      <c r="P38" s="41">
        <v>501381.81534925086</v>
      </c>
      <c r="Q38" s="41">
        <v>7055.9621328313506</v>
      </c>
      <c r="R38" s="41">
        <v>5487.9900388423202</v>
      </c>
      <c r="S38" s="41">
        <v>73134.00746807782</v>
      </c>
      <c r="T38" s="41">
        <v>200999.57118628634</v>
      </c>
      <c r="U38" s="41">
        <v>7195.4492193604437</v>
      </c>
      <c r="V38" s="41">
        <v>1909.8538307088097</v>
      </c>
      <c r="W38" s="41">
        <v>2854.9430427477819</v>
      </c>
      <c r="X38" s="41">
        <v>6001.5662596635893</v>
      </c>
      <c r="Y38" s="41">
        <v>4599.9068471941309</v>
      </c>
      <c r="Z38" s="41">
        <v>1133.4847400107735</v>
      </c>
      <c r="AA38" s="41">
        <v>6689.6168439716821</v>
      </c>
      <c r="AB38" s="41">
        <v>3511.4729436469415</v>
      </c>
      <c r="AC38" s="41">
        <v>788545.84063383739</v>
      </c>
      <c r="AD38" s="41">
        <v>30787.330364876339</v>
      </c>
      <c r="AE38" s="41">
        <v>1782.9389986665592</v>
      </c>
      <c r="AF38" s="41">
        <v>29004.391366209777</v>
      </c>
      <c r="AG38" s="41">
        <v>67578.999174012089</v>
      </c>
      <c r="AH38" s="41">
        <v>55250.737800906434</v>
      </c>
      <c r="AI38" s="41">
        <v>6696.44153509441</v>
      </c>
      <c r="AJ38" s="41">
        <v>22641.941832133121</v>
      </c>
      <c r="AK38" s="41">
        <v>25912.354433678902</v>
      </c>
      <c r="AL38" s="41">
        <v>194874.97772121552</v>
      </c>
      <c r="AM38" s="41">
        <v>64035.245406364535</v>
      </c>
      <c r="AN38" s="41">
        <v>43155.531716330588</v>
      </c>
      <c r="AO38" s="41">
        <v>49534.87674052587</v>
      </c>
      <c r="AP38" s="41">
        <v>34729.015374387054</v>
      </c>
      <c r="AQ38" s="41">
        <v>3420.3084836074568</v>
      </c>
      <c r="AR38" s="41">
        <v>16653.044655309866</v>
      </c>
      <c r="AS38" s="41">
        <v>7583.5208138231492</v>
      </c>
      <c r="AT38" s="41">
        <v>2008.1044357096275</v>
      </c>
      <c r="AU38" s="41">
        <v>1458.3316913933825</v>
      </c>
      <c r="AV38" s="41">
        <v>1539.4969401334963</v>
      </c>
      <c r="AW38" s="41">
        <v>2577.5877465866429</v>
      </c>
      <c r="AX38" s="41">
        <v>6366.6516467700749</v>
      </c>
      <c r="AY38" s="41">
        <v>2748.5854216736902</v>
      </c>
      <c r="AZ38" s="41">
        <v>1095.281124512109</v>
      </c>
      <c r="BA38" s="41">
        <v>2522.7851005842754</v>
      </c>
      <c r="BB38" s="41">
        <v>2604.3929997854511</v>
      </c>
      <c r="BC38" s="41">
        <v>0</v>
      </c>
      <c r="BD38" s="41">
        <v>22760.76644856605</v>
      </c>
      <c r="BE38" s="41">
        <v>14400.530464692429</v>
      </c>
      <c r="BF38" s="41">
        <v>3793.1624782140088</v>
      </c>
      <c r="BG38" s="41">
        <v>2833.2094206423017</v>
      </c>
      <c r="BH38" s="41">
        <v>901.96921916345809</v>
      </c>
      <c r="BI38" s="41">
        <v>831.89486585385441</v>
      </c>
      <c r="BJ38" s="41">
        <v>18125.084494896615</v>
      </c>
      <c r="BK38" s="41">
        <v>5131.9008885530002</v>
      </c>
      <c r="BL38" s="41">
        <v>5423.7852879132761</v>
      </c>
      <c r="BM38" s="41">
        <v>696.99768785735171</v>
      </c>
      <c r="BN38" s="41">
        <v>6872.4006305729845</v>
      </c>
      <c r="BO38" s="41">
        <v>24883.095926571783</v>
      </c>
      <c r="BP38" s="41">
        <v>12575.30955501441</v>
      </c>
      <c r="BQ38" s="41">
        <v>21696.366520266321</v>
      </c>
      <c r="BR38" s="41">
        <v>14114.397231360943</v>
      </c>
      <c r="BS38" s="41">
        <v>7581.9692889053777</v>
      </c>
      <c r="BT38" s="41">
        <v>6504.6438503703175</v>
      </c>
      <c r="BU38" s="41">
        <v>3383.1579603788841</v>
      </c>
      <c r="BV38" s="41">
        <v>3121.4858899914334</v>
      </c>
      <c r="BW38" s="41">
        <v>7746.2900492095596</v>
      </c>
      <c r="BX38" s="41">
        <v>1779.8022358795486</v>
      </c>
      <c r="BY38" s="41">
        <v>1597.1193028591827</v>
      </c>
      <c r="BZ38" s="41">
        <v>4369.3685104708293</v>
      </c>
      <c r="CA38" s="41">
        <v>865.1900666580575</v>
      </c>
      <c r="CB38" s="41">
        <v>0</v>
      </c>
      <c r="CC38" s="41">
        <v>473454.41185435379</v>
      </c>
      <c r="CD38" s="41">
        <v>239779.64252137445</v>
      </c>
      <c r="CE38" s="41">
        <v>125094.19181733062</v>
      </c>
      <c r="CF38" s="41">
        <v>108580.57751564874</v>
      </c>
      <c r="CG38" s="41">
        <v>46196.444379689055</v>
      </c>
      <c r="CH38" s="42"/>
      <c r="CI38" s="41">
        <v>3805673.6182749649</v>
      </c>
      <c r="CJ38" s="41">
        <v>69463.05246281196</v>
      </c>
      <c r="CK38" s="41">
        <v>8217865.205912455</v>
      </c>
      <c r="CL38" s="8" t="str">
        <f>IF(ROUND(SUM(CK38),1)&gt;ROUND(SUM(Tableau_B!CK38),1),"Supply &gt; Use",IF(ROUND(SUM(CK38),1)&lt;ROUND(SUM(Tableau_B!CK38),1),"Supply &lt; Use",""))</f>
        <v/>
      </c>
    </row>
    <row r="39" spans="1:90" s="22" customFormat="1" ht="26.25" customHeight="1" thickTop="1" x14ac:dyDescent="0.25">
      <c r="A39" s="299"/>
      <c r="CK39" s="43"/>
      <c r="CL39" s="45"/>
    </row>
  </sheetData>
  <dataConsolidate/>
  <conditionalFormatting sqref="CL3:CL38">
    <cfRule type="containsText" dxfId="13" priority="1" stopIfTrue="1" operator="containsText" text="Supply &lt; Use">
      <formula>NOT(ISERROR(SEARCH("Supply &lt; Use",CL3)))</formula>
    </cfRule>
    <cfRule type="containsText" dxfId="12" priority="2" stopIfTrue="1" operator="containsText" text="Supply &gt; Use">
      <formula>NOT(ISERROR(SEARCH("Supply &gt; Use",CL3)))</formula>
    </cfRule>
  </conditionalFormatting>
  <dataValidations count="2">
    <dataValidation type="custom" allowBlank="1" showInputMessage="1" showErrorMessage="1" errorTitle="Wrong data input" error="Data entry is limited to numeric values._x000d__x000a_: symbol can be used for not available data." sqref="CK38 CG38 CG32:CG36 CK3:CK36" xr:uid="{4D843EEE-15B7-4C0F-BDF3-818E7E0ACE21}">
      <formula1>OR(ISNUMBER(CG3),CG3=":")</formula1>
    </dataValidation>
    <dataValidation type="custom" allowBlank="1" showInputMessage="1" showErrorMessage="1" errorTitle="Wrong data input" error="Data entry is limited to positive values or zero._x000d__x000a_: symbol can be used for not available data." sqref="CI38:CJ38 C38:CF38 C35:CF36 CC32:CF32 CI11:CI34 C11:CB32 CJ3:CJ10 D10 E9 F8 G7 H6" xr:uid="{B17FB7FF-9AF6-4338-8D02-74E58D09676D}">
      <formula1>OR(AND(ISNUMBER(C3),C3&gt;=0),C3=":")</formula1>
    </dataValidation>
  </dataValidations>
  <pageMargins left="0.39370078740157483" right="0.19685039370078741" top="0.19685039370078741" bottom="0.19685039370078741" header="0.31496062992125984" footer="0.31496062992125984"/>
  <pageSetup paperSize="9" scale="41" fitToWidth="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63A0-D82F-45E3-BBE1-0FF710D42647}">
  <sheetPr codeName="TAB_B">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296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69463.05246281196</v>
      </c>
      <c r="D3" s="326">
        <v>46004.03137389847</v>
      </c>
      <c r="E3" s="326">
        <v>1350.7307439999995</v>
      </c>
      <c r="F3" s="326">
        <v>44653.300629898469</v>
      </c>
      <c r="G3" s="326">
        <v>0</v>
      </c>
      <c r="H3" s="326">
        <v>0</v>
      </c>
      <c r="I3" s="326">
        <v>15333.918283095263</v>
      </c>
      <c r="J3" s="326">
        <v>0</v>
      </c>
      <c r="K3" s="326">
        <v>0</v>
      </c>
      <c r="L3" s="326">
        <v>0</v>
      </c>
      <c r="M3" s="326">
        <v>0</v>
      </c>
      <c r="N3" s="326">
        <v>0</v>
      </c>
      <c r="O3" s="326">
        <v>0</v>
      </c>
      <c r="P3" s="326">
        <v>15333.918283095263</v>
      </c>
      <c r="Q3" s="326">
        <v>0</v>
      </c>
      <c r="R3" s="326">
        <v>0</v>
      </c>
      <c r="S3" s="326">
        <v>0</v>
      </c>
      <c r="T3" s="326">
        <v>0</v>
      </c>
      <c r="U3" s="326">
        <v>0</v>
      </c>
      <c r="V3" s="326">
        <v>0</v>
      </c>
      <c r="W3" s="326">
        <v>0</v>
      </c>
      <c r="X3" s="326">
        <v>0</v>
      </c>
      <c r="Y3" s="326">
        <v>0</v>
      </c>
      <c r="Z3" s="326">
        <v>0</v>
      </c>
      <c r="AA3" s="326">
        <v>0</v>
      </c>
      <c r="AB3" s="326">
        <v>0</v>
      </c>
      <c r="AC3" s="326">
        <v>8125.1028058182301</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v>0</v>
      </c>
      <c r="CI3" s="327"/>
      <c r="CJ3" s="327"/>
      <c r="CK3" s="326">
        <v>69463.05246281196</v>
      </c>
      <c r="CL3" s="144" t="str">
        <f>IF(ROUND(SUM(CK3),1)&gt;ROUND(SUM(Tableau_A!CK3),1),"Supply &lt; Use",IF(ROUND(SUM(CK3),1)&lt;ROUND(SUM(Tableau_A!CK3),1),"Supply &gt; Use",""))</f>
        <v/>
      </c>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v>0</v>
      </c>
      <c r="CI4" s="149"/>
      <c r="CJ4" s="149"/>
      <c r="CK4" s="151">
        <v>0</v>
      </c>
      <c r="CL4" s="144" t="str">
        <f>IF(ROUND(SUM(CK4),1)&gt;ROUND(SUM(Tableau_A!CK4),1),"Supply &lt; Use",IF(ROUND(SUM(CK4),1)&lt;ROUND(SUM(Tableau_A!CK4),1),"Supply &gt; Use",""))</f>
        <v/>
      </c>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v>0</v>
      </c>
      <c r="CI5" s="149"/>
      <c r="CJ5" s="149"/>
      <c r="CK5" s="151">
        <v>0</v>
      </c>
      <c r="CL5" s="144" t="str">
        <f>IF(ROUND(SUM(CK5),1)&gt;ROUND(SUM(Tableau_A!CK5),1),"Supply &lt; Use",IF(ROUND(SUM(CK5),1)&lt;ROUND(SUM(Tableau_A!CK5),1),"Supply &gt; Use",""))</f>
        <v/>
      </c>
    </row>
    <row r="6" spans="1:90" s="152" customFormat="1" ht="26.25" customHeight="1" x14ac:dyDescent="0.25">
      <c r="A6" s="293" t="s">
        <v>125</v>
      </c>
      <c r="B6" s="213" t="s">
        <v>90</v>
      </c>
      <c r="C6" s="146">
        <v>705.64349879999997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705.64349879999997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v>0</v>
      </c>
      <c r="CI6" s="149"/>
      <c r="CJ6" s="149"/>
      <c r="CK6" s="151">
        <v>705.64349879999997</v>
      </c>
      <c r="CL6" s="144" t="str">
        <f>IF(ROUND(SUM(CK6),1)&gt;ROUND(SUM(Tableau_A!CK6),1),"Supply &lt; Use",IF(ROUND(SUM(CK6),1)&lt;ROUND(SUM(Tableau_A!CK6),1),"Supply &gt; Use",""))</f>
        <v/>
      </c>
    </row>
    <row r="7" spans="1:90" s="152" customFormat="1" ht="26.25" customHeight="1" x14ac:dyDescent="0.25">
      <c r="A7" s="293" t="s">
        <v>126</v>
      </c>
      <c r="B7" s="213" t="s">
        <v>91</v>
      </c>
      <c r="C7" s="146">
        <v>2549.6375417348409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2549.6375417348409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v>0</v>
      </c>
      <c r="CI7" s="149"/>
      <c r="CJ7" s="149"/>
      <c r="CK7" s="151">
        <v>2549.6375417348409</v>
      </c>
      <c r="CL7" s="144" t="str">
        <f>IF(ROUND(SUM(CK7),1)&gt;ROUND(SUM(Tableau_A!CK7),1),"Supply &lt; Use",IF(ROUND(SUM(CK7),1)&lt;ROUND(SUM(Tableau_A!CK7),1),"Supply &gt; Use",""))</f>
        <v/>
      </c>
    </row>
    <row r="8" spans="1:90" s="152" customFormat="1" ht="26.25" customHeight="1" x14ac:dyDescent="0.25">
      <c r="A8" s="293" t="s">
        <v>127</v>
      </c>
      <c r="B8" s="213" t="s">
        <v>92</v>
      </c>
      <c r="C8" s="146">
        <v>4815.0496261814769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4815.0496261814769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v>0</v>
      </c>
      <c r="CI8" s="149"/>
      <c r="CJ8" s="149"/>
      <c r="CK8" s="151">
        <v>4815.0496261814769</v>
      </c>
      <c r="CL8" s="144" t="str">
        <f>IF(ROUND(SUM(CK8),1)&gt;ROUND(SUM(Tableau_A!CK8),1),"Supply &lt; Use",IF(ROUND(SUM(CK8),1)&lt;ROUND(SUM(Tableau_A!CK8),1),"Supply &gt; Use",""))</f>
        <v/>
      </c>
    </row>
    <row r="9" spans="1:90" s="152" customFormat="1" ht="26.25" customHeight="1" x14ac:dyDescent="0.25">
      <c r="A9" s="293" t="s">
        <v>128</v>
      </c>
      <c r="B9" s="213" t="s">
        <v>93</v>
      </c>
      <c r="C9" s="146">
        <v>61337.949656993733</v>
      </c>
      <c r="D9" s="147">
        <v>46004.03137389847</v>
      </c>
      <c r="E9" s="148">
        <v>1350.7307439999995</v>
      </c>
      <c r="F9" s="148">
        <v>44653.300629898469</v>
      </c>
      <c r="G9" s="148">
        <v>0</v>
      </c>
      <c r="H9" s="147">
        <v>0</v>
      </c>
      <c r="I9" s="147">
        <v>15333.918283095263</v>
      </c>
      <c r="J9" s="148">
        <v>0</v>
      </c>
      <c r="K9" s="148">
        <v>0</v>
      </c>
      <c r="L9" s="148">
        <v>0</v>
      </c>
      <c r="M9" s="148">
        <v>0</v>
      </c>
      <c r="N9" s="148">
        <v>0</v>
      </c>
      <c r="O9" s="148">
        <v>0</v>
      </c>
      <c r="P9" s="148">
        <v>15333.918283095263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v>0</v>
      </c>
      <c r="CI9" s="149"/>
      <c r="CJ9" s="149"/>
      <c r="CK9" s="151">
        <v>61337.949656993733</v>
      </c>
      <c r="CL9" s="144" t="str">
        <f>IF(ROUND(SUM(CK9),1)&gt;ROUND(SUM(Tableau_A!CK9),1),"Supply &lt; Use",IF(ROUND(SUM(CK9),1)&lt;ROUND(SUM(Tableau_A!CK9),1),"Supply &gt; Use",""))</f>
        <v/>
      </c>
    </row>
    <row r="10" spans="1:90" s="152" customFormat="1" ht="26.25" customHeight="1" x14ac:dyDescent="0.25">
      <c r="A10" s="293" t="s">
        <v>129</v>
      </c>
      <c r="B10" s="214" t="s">
        <v>94</v>
      </c>
      <c r="C10" s="146">
        <v>54.772139101911868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54.772139101911868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v>0</v>
      </c>
      <c r="CI10" s="149"/>
      <c r="CJ10" s="149"/>
      <c r="CK10" s="151">
        <v>54.772139101911868</v>
      </c>
      <c r="CL10" s="144" t="str">
        <f>IF(ROUND(SUM(CK10),1)&gt;ROUND(SUM(Tableau_A!CK10),1),"Supply &lt; Use",IF(ROUND(SUM(CK10),1)&lt;ROUND(SUM(Tableau_A!CK10),1),"Supply &gt; Use",""))</f>
        <v/>
      </c>
    </row>
    <row r="11" spans="1:90" s="157" customFormat="1" ht="26.25" customHeight="1" x14ac:dyDescent="0.25">
      <c r="A11" s="291" t="s">
        <v>130</v>
      </c>
      <c r="B11" s="212" t="s">
        <v>95</v>
      </c>
      <c r="C11" s="154">
        <v>3697756.6437330954</v>
      </c>
      <c r="D11" s="155">
        <v>35262.170653516543</v>
      </c>
      <c r="E11" s="155">
        <v>29217.711507512606</v>
      </c>
      <c r="F11" s="155">
        <v>3472.3972398736892</v>
      </c>
      <c r="G11" s="155">
        <v>2572.06190613025</v>
      </c>
      <c r="H11" s="155">
        <v>9274.3974978374154</v>
      </c>
      <c r="I11" s="155">
        <v>2413301.4779877979</v>
      </c>
      <c r="J11" s="155">
        <v>64687.520014037123</v>
      </c>
      <c r="K11" s="155">
        <v>9273.3007056338174</v>
      </c>
      <c r="L11" s="155">
        <v>3903.2182696861469</v>
      </c>
      <c r="M11" s="155">
        <v>23540.085441816362</v>
      </c>
      <c r="N11" s="155">
        <v>13913.069981167355</v>
      </c>
      <c r="O11" s="155">
        <v>1502608.6172165282</v>
      </c>
      <c r="P11" s="155">
        <v>485534.90431713528</v>
      </c>
      <c r="Q11" s="155">
        <v>7055.6451677498671</v>
      </c>
      <c r="R11" s="155">
        <v>5399.333203537105</v>
      </c>
      <c r="S11" s="155">
        <v>62642.337495013722</v>
      </c>
      <c r="T11" s="155">
        <v>200931.88518628638</v>
      </c>
      <c r="U11" s="155">
        <v>7195.4492193604428</v>
      </c>
      <c r="V11" s="155">
        <v>1909.8538307088097</v>
      </c>
      <c r="W11" s="155">
        <v>2854.9430427477819</v>
      </c>
      <c r="X11" s="155">
        <v>6001.5662596635893</v>
      </c>
      <c r="Y11" s="155">
        <v>4599.9068471941309</v>
      </c>
      <c r="Z11" s="155">
        <v>1133.4847400107733</v>
      </c>
      <c r="AA11" s="155">
        <v>6604.8841058738726</v>
      </c>
      <c r="AB11" s="155">
        <v>3511.4729436469415</v>
      </c>
      <c r="AC11" s="155">
        <v>761441.02753263828</v>
      </c>
      <c r="AD11" s="155">
        <v>13217.00267784646</v>
      </c>
      <c r="AE11" s="155">
        <v>1782.938998666559</v>
      </c>
      <c r="AF11" s="155">
        <v>11434.063679179902</v>
      </c>
      <c r="AG11" s="155">
        <v>66770.494834095211</v>
      </c>
      <c r="AH11" s="155">
        <v>55250.737800906434</v>
      </c>
      <c r="AI11" s="155">
        <v>6696.44153509441</v>
      </c>
      <c r="AJ11" s="155">
        <v>22641.941832133121</v>
      </c>
      <c r="AK11" s="155">
        <v>25912.354433678902</v>
      </c>
      <c r="AL11" s="155">
        <v>194874.97772121549</v>
      </c>
      <c r="AM11" s="155">
        <v>64035.245406364535</v>
      </c>
      <c r="AN11" s="155">
        <v>43155.531716330588</v>
      </c>
      <c r="AO11" s="155">
        <v>49534.87674052587</v>
      </c>
      <c r="AP11" s="155">
        <v>34729.015374387054</v>
      </c>
      <c r="AQ11" s="155">
        <v>3420.3084836074568</v>
      </c>
      <c r="AR11" s="155">
        <v>16653.044655309866</v>
      </c>
      <c r="AS11" s="155">
        <v>7583.5208138231492</v>
      </c>
      <c r="AT11" s="155">
        <v>2008.1044357096275</v>
      </c>
      <c r="AU11" s="155">
        <v>1458.3316913933825</v>
      </c>
      <c r="AV11" s="155">
        <v>1539.4969401334963</v>
      </c>
      <c r="AW11" s="155">
        <v>2577.5877465866429</v>
      </c>
      <c r="AX11" s="155">
        <v>6366.6516467700749</v>
      </c>
      <c r="AY11" s="155">
        <v>2748.5854216736902</v>
      </c>
      <c r="AZ11" s="155">
        <v>1095.281124512109</v>
      </c>
      <c r="BA11" s="155">
        <v>2522.7851005842754</v>
      </c>
      <c r="BB11" s="155">
        <v>2604.3929997854511</v>
      </c>
      <c r="BC11" s="155">
        <v>0</v>
      </c>
      <c r="BD11" s="155">
        <v>22760.766448566053</v>
      </c>
      <c r="BE11" s="155">
        <v>14400.530464692429</v>
      </c>
      <c r="BF11" s="155">
        <v>3793.1624782140088</v>
      </c>
      <c r="BG11" s="155">
        <v>2833.2094206423017</v>
      </c>
      <c r="BH11" s="155">
        <v>901.96921916345809</v>
      </c>
      <c r="BI11" s="155">
        <v>831.89486585385441</v>
      </c>
      <c r="BJ11" s="155">
        <v>18125.084494896611</v>
      </c>
      <c r="BK11" s="155">
        <v>5131.9008885530002</v>
      </c>
      <c r="BL11" s="155">
        <v>5423.7852879132761</v>
      </c>
      <c r="BM11" s="155">
        <v>696.99768785735171</v>
      </c>
      <c r="BN11" s="155">
        <v>6872.4006305729845</v>
      </c>
      <c r="BO11" s="155">
        <v>24883.095926571783</v>
      </c>
      <c r="BP11" s="155">
        <v>12575.30955501441</v>
      </c>
      <c r="BQ11" s="155">
        <v>21696.366520266321</v>
      </c>
      <c r="BR11" s="155">
        <v>14114.397231360941</v>
      </c>
      <c r="BS11" s="155">
        <v>7581.9692889053777</v>
      </c>
      <c r="BT11" s="155">
        <v>6504.6438503703175</v>
      </c>
      <c r="BU11" s="155">
        <v>3383.1579603788841</v>
      </c>
      <c r="BV11" s="155">
        <v>3121.4858899914339</v>
      </c>
      <c r="BW11" s="155">
        <v>7746.2900492095605</v>
      </c>
      <c r="BX11" s="155">
        <v>1779.8022358795483</v>
      </c>
      <c r="BY11" s="155">
        <v>1597.1193028591827</v>
      </c>
      <c r="BZ11" s="155">
        <v>4369.3685104708293</v>
      </c>
      <c r="CA11" s="155">
        <v>865.1900666580575</v>
      </c>
      <c r="CB11" s="155">
        <v>0</v>
      </c>
      <c r="CC11" s="155">
        <v>473454.41185435373</v>
      </c>
      <c r="CD11" s="155">
        <v>239779.64252137445</v>
      </c>
      <c r="CE11" s="155">
        <v>125094.19181733062</v>
      </c>
      <c r="CF11" s="155">
        <v>108580.57751564874</v>
      </c>
      <c r="CG11" s="155">
        <v>-61291.88188731447</v>
      </c>
      <c r="CH11" s="155">
        <v>664.36647100310574</v>
      </c>
      <c r="CI11" s="155">
        <v>1585094.0990999998</v>
      </c>
      <c r="CJ11" s="156"/>
      <c r="CK11" s="154">
        <v>5695677.6392711382</v>
      </c>
      <c r="CL11" s="144" t="str">
        <f>IF(ROUND(SUM(CK11),1)&gt;ROUND(SUM(Tableau_A!CK11),1),"Supply &lt; Use",IF(ROUND(SUM(CK11),1)&lt;ROUND(SUM(Tableau_A!CK11),1),"Supply &gt; Use",""))</f>
        <v/>
      </c>
    </row>
    <row r="12" spans="1:90" s="157" customFormat="1" ht="26.25" customHeight="1" x14ac:dyDescent="0.25">
      <c r="A12" s="292" t="s">
        <v>131</v>
      </c>
      <c r="B12" s="215" t="s">
        <v>96</v>
      </c>
      <c r="C12" s="146">
        <v>151556.8984040216</v>
      </c>
      <c r="D12" s="147">
        <v>236.68578428600955</v>
      </c>
      <c r="E12" s="148">
        <v>236.68578428600955</v>
      </c>
      <c r="F12" s="148">
        <v>0</v>
      </c>
      <c r="G12" s="148">
        <v>0</v>
      </c>
      <c r="H12" s="147">
        <v>1577.8592931989069</v>
      </c>
      <c r="I12" s="147">
        <v>118226.08821949156</v>
      </c>
      <c r="J12" s="148">
        <v>1352.577902</v>
      </c>
      <c r="K12" s="148">
        <v>0</v>
      </c>
      <c r="L12" s="148">
        <v>3.1035710716848804E-2</v>
      </c>
      <c r="M12" s="148">
        <v>540.35225807084043</v>
      </c>
      <c r="N12" s="148">
        <v>654.34074192915955</v>
      </c>
      <c r="O12" s="148">
        <v>24238.830528000002</v>
      </c>
      <c r="P12" s="148">
        <v>36.918000000000006</v>
      </c>
      <c r="Q12" s="148">
        <v>0</v>
      </c>
      <c r="R12" s="148">
        <v>6.4776399222376657E-2</v>
      </c>
      <c r="S12" s="148">
        <v>7183.163886201095</v>
      </c>
      <c r="T12" s="148">
        <v>84219.746890000009</v>
      </c>
      <c r="U12" s="148">
        <v>0</v>
      </c>
      <c r="V12" s="148">
        <v>0</v>
      </c>
      <c r="W12" s="148">
        <v>0</v>
      </c>
      <c r="X12" s="148">
        <v>0</v>
      </c>
      <c r="Y12" s="148">
        <v>0</v>
      </c>
      <c r="Z12" s="148">
        <v>0</v>
      </c>
      <c r="AA12" s="148">
        <v>6.2201180515811368E-2</v>
      </c>
      <c r="AB12" s="148">
        <v>0</v>
      </c>
      <c r="AC12" s="147">
        <v>31513.484039176084</v>
      </c>
      <c r="AD12" s="147">
        <v>3.3430153738038364E-2</v>
      </c>
      <c r="AE12" s="148">
        <v>2.1799802307155267E-3</v>
      </c>
      <c r="AF12" s="148">
        <v>3.1250173507322836E-2</v>
      </c>
      <c r="AG12" s="147">
        <v>0.57448670954496306</v>
      </c>
      <c r="AH12" s="147">
        <v>0.95346806178833021</v>
      </c>
      <c r="AI12" s="148">
        <v>0.14237369450998297</v>
      </c>
      <c r="AJ12" s="148">
        <v>0.21118640483509091</v>
      </c>
      <c r="AK12" s="148">
        <v>0.59990796244325628</v>
      </c>
      <c r="AL12" s="147">
        <v>0</v>
      </c>
      <c r="AM12" s="148">
        <v>0</v>
      </c>
      <c r="AN12" s="148">
        <v>0</v>
      </c>
      <c r="AO12" s="148">
        <v>0</v>
      </c>
      <c r="AP12" s="148">
        <v>0</v>
      </c>
      <c r="AQ12" s="148">
        <v>0</v>
      </c>
      <c r="AR12" s="147">
        <v>0.32314722414734787</v>
      </c>
      <c r="AS12" s="147">
        <v>3.5466569593064442E-3</v>
      </c>
      <c r="AT12" s="148">
        <v>0</v>
      </c>
      <c r="AU12" s="148">
        <v>3.5170178650459206E-3</v>
      </c>
      <c r="AV12" s="148">
        <v>0</v>
      </c>
      <c r="AW12" s="148">
        <v>2.96390942605234E-5</v>
      </c>
      <c r="AX12" s="147">
        <v>6.9122004510043368E-4</v>
      </c>
      <c r="AY12" s="148">
        <v>1.911702607986702E-4</v>
      </c>
      <c r="AZ12" s="148">
        <v>5.7384636506563959E-5</v>
      </c>
      <c r="BA12" s="148">
        <v>4.4266514779519955E-4</v>
      </c>
      <c r="BB12" s="147">
        <v>6.4119115267889711E-3</v>
      </c>
      <c r="BC12" s="148">
        <v>0</v>
      </c>
      <c r="BD12" s="147">
        <v>7.6147367503751007E-2</v>
      </c>
      <c r="BE12" s="148">
        <v>1.6969841561566064E-2</v>
      </c>
      <c r="BF12" s="148">
        <v>6.9335984412980658E-4</v>
      </c>
      <c r="BG12" s="148">
        <v>5.722590762177697E-2</v>
      </c>
      <c r="BH12" s="148">
        <v>1.1893941015820565E-4</v>
      </c>
      <c r="BI12" s="148">
        <v>1.1393190661199556E-3</v>
      </c>
      <c r="BJ12" s="147">
        <v>1.0237320785754299E-3</v>
      </c>
      <c r="BK12" s="148">
        <v>5.1019786157031584E-5</v>
      </c>
      <c r="BL12" s="148">
        <v>1.5390605871642979E-4</v>
      </c>
      <c r="BM12" s="148">
        <v>0</v>
      </c>
      <c r="BN12" s="148">
        <v>8.1880623370196842E-4</v>
      </c>
      <c r="BO12" s="147">
        <v>0.17122600936600016</v>
      </c>
      <c r="BP12" s="147">
        <v>0.38422794423138312</v>
      </c>
      <c r="BQ12" s="147">
        <v>0.19322832538091261</v>
      </c>
      <c r="BR12" s="148">
        <v>7.8986964208682828E-2</v>
      </c>
      <c r="BS12" s="148">
        <v>0.1142413611722298</v>
      </c>
      <c r="BT12" s="147">
        <v>2.4648533967526035E-2</v>
      </c>
      <c r="BU12" s="148">
        <v>1.278159966942153E-2</v>
      </c>
      <c r="BV12" s="148">
        <v>1.1866934298104505E-2</v>
      </c>
      <c r="BW12" s="147">
        <v>3.5384018825257421E-2</v>
      </c>
      <c r="BX12" s="148">
        <v>3.2129303529871756E-4</v>
      </c>
      <c r="BY12" s="148">
        <v>3.2786533399795009E-2</v>
      </c>
      <c r="BZ12" s="148">
        <v>2.2761923901636976E-3</v>
      </c>
      <c r="CA12" s="147">
        <v>0</v>
      </c>
      <c r="CB12" s="147">
        <v>0</v>
      </c>
      <c r="CC12" s="158">
        <v>2793.7333944961347</v>
      </c>
      <c r="CD12" s="159">
        <v>2628.9415467318781</v>
      </c>
      <c r="CE12" s="159">
        <v>0</v>
      </c>
      <c r="CF12" s="159">
        <v>164.79184776425637</v>
      </c>
      <c r="CG12" s="151">
        <v>-9279.3947985177801</v>
      </c>
      <c r="CH12" s="151">
        <v>0</v>
      </c>
      <c r="CI12" s="151">
        <v>17086.982</v>
      </c>
      <c r="CJ12" s="149"/>
      <c r="CK12" s="151">
        <v>162158.21899999995</v>
      </c>
      <c r="CL12" s="144" t="str">
        <f>IF(ROUND(SUM(CK12),1)&gt;ROUND(SUM(Tableau_A!CK12),1),"Supply &lt; Use",IF(ROUND(SUM(CK12),1)&lt;ROUND(SUM(Tableau_A!CK12),1),"Supply &gt; Use",""))</f>
        <v/>
      </c>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696.77600986279845</v>
      </c>
      <c r="CH13" s="153">
        <v>0</v>
      </c>
      <c r="CI13" s="153">
        <v>0</v>
      </c>
      <c r="CJ13" s="149"/>
      <c r="CK13" s="151">
        <v>696.77600986279845</v>
      </c>
      <c r="CL13" s="144" t="str">
        <f>IF(ROUND(SUM(CK13),1)&gt;ROUND(SUM(Tableau_A!CK13),1),"Supply &lt; Use",IF(ROUND(SUM(CK13),1)&lt;ROUND(SUM(Tableau_A!CK13),1),"Supply &gt; Use",""))</f>
        <v/>
      </c>
    </row>
    <row r="14" spans="1:90" s="157" customFormat="1" ht="26.25" customHeight="1" x14ac:dyDescent="0.25">
      <c r="A14" s="293" t="s">
        <v>133</v>
      </c>
      <c r="B14" s="216" t="s">
        <v>98</v>
      </c>
      <c r="C14" s="146">
        <v>33630.277648317002</v>
      </c>
      <c r="D14" s="147">
        <v>0</v>
      </c>
      <c r="E14" s="148">
        <v>0</v>
      </c>
      <c r="F14" s="148">
        <v>0</v>
      </c>
      <c r="G14" s="148">
        <v>0</v>
      </c>
      <c r="H14" s="147">
        <v>0</v>
      </c>
      <c r="I14" s="147">
        <v>18235.748372926366</v>
      </c>
      <c r="J14" s="148">
        <v>0</v>
      </c>
      <c r="K14" s="148">
        <v>0</v>
      </c>
      <c r="L14" s="148">
        <v>0</v>
      </c>
      <c r="M14" s="148">
        <v>0</v>
      </c>
      <c r="N14" s="148">
        <v>0</v>
      </c>
      <c r="O14" s="148">
        <v>2318.7579999999984</v>
      </c>
      <c r="P14" s="148">
        <v>0</v>
      </c>
      <c r="Q14" s="148">
        <v>0</v>
      </c>
      <c r="R14" s="148">
        <v>0</v>
      </c>
      <c r="S14" s="148">
        <v>0</v>
      </c>
      <c r="T14" s="148">
        <v>15916.990372926368</v>
      </c>
      <c r="U14" s="148">
        <v>0</v>
      </c>
      <c r="V14" s="148">
        <v>0</v>
      </c>
      <c r="W14" s="148">
        <v>0</v>
      </c>
      <c r="X14" s="148">
        <v>0</v>
      </c>
      <c r="Y14" s="148">
        <v>0</v>
      </c>
      <c r="Z14" s="148">
        <v>0</v>
      </c>
      <c r="AA14" s="148">
        <v>0</v>
      </c>
      <c r="AB14" s="148">
        <v>0</v>
      </c>
      <c r="AC14" s="147">
        <v>15394.52927539064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225.55200000000332</v>
      </c>
      <c r="CH14" s="153">
        <v>0</v>
      </c>
      <c r="CI14" s="153">
        <v>0</v>
      </c>
      <c r="CJ14" s="149"/>
      <c r="CK14" s="151">
        <v>33855.829648317005</v>
      </c>
      <c r="CL14" s="144" t="str">
        <f>IF(ROUND(SUM(CK14),1)&gt;ROUND(SUM(Tableau_A!CK14),1),"Supply &lt; Use",IF(ROUND(SUM(CK14),1)&lt;ROUND(SUM(Tableau_A!CK14),1),"Supply &gt; Use",""))</f>
        <v/>
      </c>
    </row>
    <row r="15" spans="1:90" s="157" customFormat="1" ht="26.25" customHeight="1" x14ac:dyDescent="0.25">
      <c r="A15" s="293" t="s">
        <v>134</v>
      </c>
      <c r="B15" s="216" t="s">
        <v>99</v>
      </c>
      <c r="C15" s="146">
        <v>62562.265142999997</v>
      </c>
      <c r="D15" s="147">
        <v>0</v>
      </c>
      <c r="E15" s="148">
        <v>0</v>
      </c>
      <c r="F15" s="148">
        <v>0</v>
      </c>
      <c r="G15" s="148">
        <v>0</v>
      </c>
      <c r="H15" s="147">
        <v>1334.4840338746155</v>
      </c>
      <c r="I15" s="147">
        <v>61227.781109125382</v>
      </c>
      <c r="J15" s="148">
        <v>174.81578200000001</v>
      </c>
      <c r="K15" s="148">
        <v>0</v>
      </c>
      <c r="L15" s="148">
        <v>0</v>
      </c>
      <c r="M15" s="148">
        <v>0</v>
      </c>
      <c r="N15" s="148">
        <v>0</v>
      </c>
      <c r="O15" s="148">
        <v>0</v>
      </c>
      <c r="P15" s="148">
        <v>8296.4375199999995</v>
      </c>
      <c r="Q15" s="148">
        <v>0</v>
      </c>
      <c r="R15" s="148">
        <v>0</v>
      </c>
      <c r="S15" s="148">
        <v>5714.5526341253835</v>
      </c>
      <c r="T15" s="148">
        <v>46739.802033000007</v>
      </c>
      <c r="U15" s="148">
        <v>116.7207399100744</v>
      </c>
      <c r="V15" s="148">
        <v>8.8273993180068189</v>
      </c>
      <c r="W15" s="148">
        <v>12.510340453928794</v>
      </c>
      <c r="X15" s="148">
        <v>106.25894786007146</v>
      </c>
      <c r="Y15" s="148">
        <v>22.880054471455281</v>
      </c>
      <c r="Z15" s="148">
        <v>3.4323661350053163</v>
      </c>
      <c r="AA15" s="148">
        <v>0</v>
      </c>
      <c r="AB15" s="148">
        <v>31.543291851457937</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-4701.9686566138407</v>
      </c>
      <c r="CH15" s="153">
        <v>0</v>
      </c>
      <c r="CI15" s="153">
        <v>12145.724</v>
      </c>
      <c r="CJ15" s="149"/>
      <c r="CK15" s="151">
        <v>70006.020486386158</v>
      </c>
      <c r="CL15" s="144" t="str">
        <f>IF(ROUND(SUM(CK15),1)&gt;ROUND(SUM(Tableau_A!CK15),1),"Supply &lt; Use",IF(ROUND(SUM(CK15),1)&lt;ROUND(SUM(Tableau_A!CK15),1),"Supply &gt; Use",""))</f>
        <v/>
      </c>
    </row>
    <row r="16" spans="1:90" s="157" customFormat="1" ht="26.25" customHeight="1" x14ac:dyDescent="0.25">
      <c r="A16" s="293" t="s">
        <v>135</v>
      </c>
      <c r="B16" s="216" t="s">
        <v>100</v>
      </c>
      <c r="C16" s="146">
        <v>1400354.3604338316</v>
      </c>
      <c r="D16" s="147">
        <v>9.1697607419363627E-4</v>
      </c>
      <c r="E16" s="148">
        <v>9.1697607419363627E-4</v>
      </c>
      <c r="F16" s="148">
        <v>0</v>
      </c>
      <c r="G16" s="148">
        <v>0</v>
      </c>
      <c r="H16" s="147">
        <v>0</v>
      </c>
      <c r="I16" s="147">
        <v>1400353.7181155155</v>
      </c>
      <c r="J16" s="148">
        <v>7.3123199999999999E-2</v>
      </c>
      <c r="K16" s="148">
        <v>0</v>
      </c>
      <c r="L16" s="148">
        <v>0</v>
      </c>
      <c r="M16" s="148">
        <v>0</v>
      </c>
      <c r="N16" s="148">
        <v>0</v>
      </c>
      <c r="O16" s="148">
        <v>1400353.4376350131</v>
      </c>
      <c r="P16" s="148">
        <v>0</v>
      </c>
      <c r="Q16" s="148">
        <v>2.0198700761933194E-2</v>
      </c>
      <c r="R16" s="148">
        <v>0</v>
      </c>
      <c r="S16" s="148">
        <v>6.7329002539777303E-3</v>
      </c>
      <c r="T16" s="148">
        <v>3.0191400507955463E-2</v>
      </c>
      <c r="U16" s="148">
        <v>2.2994992758839719E-2</v>
      </c>
      <c r="V16" s="148">
        <v>1.1873757225433525E-2</v>
      </c>
      <c r="W16" s="148">
        <v>1.0950242774566474E-2</v>
      </c>
      <c r="X16" s="148">
        <v>2.8806165657421133E-2</v>
      </c>
      <c r="Y16" s="148">
        <v>0</v>
      </c>
      <c r="Z16" s="148">
        <v>1.3465800507955461E-2</v>
      </c>
      <c r="AA16" s="148">
        <v>0</v>
      </c>
      <c r="AB16" s="148">
        <v>6.2143341837716873E-2</v>
      </c>
      <c r="AC16" s="147">
        <v>0</v>
      </c>
      <c r="AD16" s="147">
        <v>0</v>
      </c>
      <c r="AE16" s="148">
        <v>0</v>
      </c>
      <c r="AF16" s="148">
        <v>0</v>
      </c>
      <c r="AG16" s="147">
        <v>4.2120000000000005E-2</v>
      </c>
      <c r="AH16" s="147">
        <v>4.7130301777844115E-2</v>
      </c>
      <c r="AI16" s="148">
        <v>6.7329002539777303E-3</v>
      </c>
      <c r="AJ16" s="148">
        <v>0</v>
      </c>
      <c r="AK16" s="148">
        <v>4.0397401523866387E-2</v>
      </c>
      <c r="AL16" s="147">
        <v>1.3465800507955461E-2</v>
      </c>
      <c r="AM16" s="148">
        <v>0</v>
      </c>
      <c r="AN16" s="148">
        <v>0</v>
      </c>
      <c r="AO16" s="148">
        <v>0</v>
      </c>
      <c r="AP16" s="148">
        <v>0</v>
      </c>
      <c r="AQ16" s="148">
        <v>1.3465800507955461E-2</v>
      </c>
      <c r="AR16" s="147">
        <v>0</v>
      </c>
      <c r="AS16" s="147">
        <v>0</v>
      </c>
      <c r="AT16" s="148">
        <v>0</v>
      </c>
      <c r="AU16" s="148">
        <v>0</v>
      </c>
      <c r="AV16" s="148">
        <v>0</v>
      </c>
      <c r="AW16" s="148">
        <v>0</v>
      </c>
      <c r="AX16" s="147">
        <v>0</v>
      </c>
      <c r="AY16" s="148">
        <v>0</v>
      </c>
      <c r="AZ16" s="148">
        <v>0</v>
      </c>
      <c r="BA16" s="148">
        <v>0</v>
      </c>
      <c r="BB16" s="147">
        <v>0.12119220457159915</v>
      </c>
      <c r="BC16" s="148">
        <v>0</v>
      </c>
      <c r="BD16" s="147">
        <v>0.12119220457159915</v>
      </c>
      <c r="BE16" s="148">
        <v>0</v>
      </c>
      <c r="BF16" s="148">
        <v>0</v>
      </c>
      <c r="BG16" s="148">
        <v>0.12119220457159915</v>
      </c>
      <c r="BH16" s="148">
        <v>0</v>
      </c>
      <c r="BI16" s="148">
        <v>0</v>
      </c>
      <c r="BJ16" s="147">
        <v>0.12119220457159915</v>
      </c>
      <c r="BK16" s="148">
        <v>0.12119220457159915</v>
      </c>
      <c r="BL16" s="148">
        <v>0</v>
      </c>
      <c r="BM16" s="148">
        <v>0</v>
      </c>
      <c r="BN16" s="148">
        <v>0</v>
      </c>
      <c r="BO16" s="147">
        <v>0</v>
      </c>
      <c r="BP16" s="147">
        <v>0</v>
      </c>
      <c r="BQ16" s="147">
        <v>0</v>
      </c>
      <c r="BR16" s="148">
        <v>0</v>
      </c>
      <c r="BS16" s="148">
        <v>0</v>
      </c>
      <c r="BT16" s="147">
        <v>7.6587001635732108E-2</v>
      </c>
      <c r="BU16" s="148">
        <v>4.8936962073024545E-2</v>
      </c>
      <c r="BV16" s="148">
        <v>2.7650039562707566E-2</v>
      </c>
      <c r="BW16" s="147">
        <v>9.8521622290074259E-2</v>
      </c>
      <c r="BX16" s="148">
        <v>7.5358177088186387E-2</v>
      </c>
      <c r="BY16" s="148">
        <v>2.1901403907420656E-3</v>
      </c>
      <c r="BZ16" s="148">
        <v>2.0973304811145801E-2</v>
      </c>
      <c r="CA16" s="147">
        <v>0</v>
      </c>
      <c r="CB16" s="147">
        <v>0</v>
      </c>
      <c r="CC16" s="158">
        <v>90.169029000507962</v>
      </c>
      <c r="CD16" s="148">
        <v>38.869464373652697</v>
      </c>
      <c r="CE16" s="148">
        <v>1.3465800507955461E-2</v>
      </c>
      <c r="CF16" s="148">
        <v>51.286098826347306</v>
      </c>
      <c r="CG16" s="153">
        <v>-137785.62417946197</v>
      </c>
      <c r="CH16" s="153">
        <v>0</v>
      </c>
      <c r="CI16" s="153">
        <v>0</v>
      </c>
      <c r="CJ16" s="149"/>
      <c r="CK16" s="151">
        <v>1262658.9052833701</v>
      </c>
      <c r="CL16" s="144" t="str">
        <f>IF(ROUND(SUM(CK16),1)&gt;ROUND(SUM(Tableau_A!CK16),1),"Supply &lt; Use",IF(ROUND(SUM(CK16),1)&lt;ROUND(SUM(Tableau_A!CK16),1),"Supply &gt; Use",""))</f>
        <v/>
      </c>
    </row>
    <row r="17" spans="1:90" s="157" customFormat="1" ht="26.25" customHeight="1" x14ac:dyDescent="0.25">
      <c r="A17" s="293" t="s">
        <v>136</v>
      </c>
      <c r="B17" s="216" t="s">
        <v>101</v>
      </c>
      <c r="C17" s="146">
        <v>475434.18634372094</v>
      </c>
      <c r="D17" s="147">
        <v>13127.325364838343</v>
      </c>
      <c r="E17" s="148">
        <v>13127.325364838343</v>
      </c>
      <c r="F17" s="148">
        <v>0</v>
      </c>
      <c r="G17" s="148">
        <v>0</v>
      </c>
      <c r="H17" s="147">
        <v>2429.062967118507</v>
      </c>
      <c r="I17" s="147">
        <v>213940.03282409231</v>
      </c>
      <c r="J17" s="148">
        <v>31551.039803766012</v>
      </c>
      <c r="K17" s="148">
        <v>5148.8924721723724</v>
      </c>
      <c r="L17" s="148">
        <v>433.25968468272515</v>
      </c>
      <c r="M17" s="148">
        <v>1466.8401272716446</v>
      </c>
      <c r="N17" s="148">
        <v>1525.3298657453397</v>
      </c>
      <c r="O17" s="148">
        <v>17846.14393833384</v>
      </c>
      <c r="P17" s="148">
        <v>95703.434612412209</v>
      </c>
      <c r="Q17" s="148">
        <v>3435.4010817768935</v>
      </c>
      <c r="R17" s="148">
        <v>846.08947929939768</v>
      </c>
      <c r="S17" s="148">
        <v>17975.396283609858</v>
      </c>
      <c r="T17" s="148">
        <v>26008.30064111387</v>
      </c>
      <c r="U17" s="148">
        <v>2853.8122676821081</v>
      </c>
      <c r="V17" s="148">
        <v>779.73050138320718</v>
      </c>
      <c r="W17" s="148">
        <v>1099.6192307548076</v>
      </c>
      <c r="X17" s="148">
        <v>2669.7827742251957</v>
      </c>
      <c r="Y17" s="148">
        <v>2172.3701485470046</v>
      </c>
      <c r="Z17" s="148">
        <v>483.86484014452344</v>
      </c>
      <c r="AA17" s="148">
        <v>805.85811495223368</v>
      </c>
      <c r="AB17" s="148">
        <v>1134.8669562191108</v>
      </c>
      <c r="AC17" s="147">
        <v>166330.3159381499</v>
      </c>
      <c r="AD17" s="147">
        <v>1423.028940498139</v>
      </c>
      <c r="AE17" s="148">
        <v>247.5680985264907</v>
      </c>
      <c r="AF17" s="148">
        <v>1175.4608419716483</v>
      </c>
      <c r="AG17" s="147">
        <v>7745.6144025631138</v>
      </c>
      <c r="AH17" s="147">
        <v>14890.640828556749</v>
      </c>
      <c r="AI17" s="148">
        <v>1807.8782378742585</v>
      </c>
      <c r="AJ17" s="148">
        <v>5774.6085798053027</v>
      </c>
      <c r="AK17" s="148">
        <v>7308.1540108771878</v>
      </c>
      <c r="AL17" s="147">
        <v>5128.669987770686</v>
      </c>
      <c r="AM17" s="148">
        <v>2954.8299729816717</v>
      </c>
      <c r="AN17" s="148">
        <v>3.0224484391642434</v>
      </c>
      <c r="AO17" s="148">
        <v>1.3173007394537299</v>
      </c>
      <c r="AP17" s="148">
        <v>1957.2657889665236</v>
      </c>
      <c r="AQ17" s="148">
        <v>212.23447664387317</v>
      </c>
      <c r="AR17" s="147">
        <v>6852.3043783639514</v>
      </c>
      <c r="AS17" s="147">
        <v>2096.8648981537913</v>
      </c>
      <c r="AT17" s="148">
        <v>732.62176173928208</v>
      </c>
      <c r="AU17" s="148">
        <v>477.68227467623637</v>
      </c>
      <c r="AV17" s="148">
        <v>167.34859506245871</v>
      </c>
      <c r="AW17" s="148">
        <v>719.21226667581402</v>
      </c>
      <c r="AX17" s="147">
        <v>1633.2377697212175</v>
      </c>
      <c r="AY17" s="148">
        <v>866.1328438682774</v>
      </c>
      <c r="AZ17" s="148">
        <v>302.52182025574939</v>
      </c>
      <c r="BA17" s="148">
        <v>464.58310559719069</v>
      </c>
      <c r="BB17" s="147">
        <v>409.18456884780676</v>
      </c>
      <c r="BC17" s="148">
        <v>0</v>
      </c>
      <c r="BD17" s="147">
        <v>7927.3318201617485</v>
      </c>
      <c r="BE17" s="148">
        <v>5538.8162366056267</v>
      </c>
      <c r="BF17" s="148">
        <v>661.59760420799887</v>
      </c>
      <c r="BG17" s="148">
        <v>1207.2801657812488</v>
      </c>
      <c r="BH17" s="148">
        <v>213.7249337649223</v>
      </c>
      <c r="BI17" s="148">
        <v>305.91287980195142</v>
      </c>
      <c r="BJ17" s="147">
        <v>3026.2198585661431</v>
      </c>
      <c r="BK17" s="148">
        <v>143.11842152734775</v>
      </c>
      <c r="BL17" s="148">
        <v>2310.3426652565263</v>
      </c>
      <c r="BM17" s="148">
        <v>204.81718601584996</v>
      </c>
      <c r="BN17" s="148">
        <v>367.94158576641877</v>
      </c>
      <c r="BO17" s="147">
        <v>8137.74927427495</v>
      </c>
      <c r="BP17" s="147">
        <v>6076.9118603052857</v>
      </c>
      <c r="BQ17" s="147">
        <v>8138.0664141790485</v>
      </c>
      <c r="BR17" s="148">
        <v>4918.0940446103014</v>
      </c>
      <c r="BS17" s="148">
        <v>3219.9723695687471</v>
      </c>
      <c r="BT17" s="147">
        <v>2804.8828572199855</v>
      </c>
      <c r="BU17" s="148">
        <v>1475.2175484181817</v>
      </c>
      <c r="BV17" s="148">
        <v>1329.6653088018038</v>
      </c>
      <c r="BW17" s="147">
        <v>2860.6641661783387</v>
      </c>
      <c r="BX17" s="148">
        <v>742.65922028853174</v>
      </c>
      <c r="BY17" s="148">
        <v>287.26622309065448</v>
      </c>
      <c r="BZ17" s="148">
        <v>1830.7387227991526</v>
      </c>
      <c r="CA17" s="147">
        <v>456.07722416096942</v>
      </c>
      <c r="CB17" s="147">
        <v>0</v>
      </c>
      <c r="CC17" s="158">
        <v>130358.16880771703</v>
      </c>
      <c r="CD17" s="148">
        <v>106937.52214380541</v>
      </c>
      <c r="CE17" s="148">
        <v>0.59153463551127849</v>
      </c>
      <c r="CF17" s="148">
        <v>23420.05512927609</v>
      </c>
      <c r="CG17" s="153">
        <v>187.73844936187379</v>
      </c>
      <c r="CH17" s="153">
        <v>23.206399199996667</v>
      </c>
      <c r="CI17" s="153">
        <v>141335.20000000001</v>
      </c>
      <c r="CJ17" s="149"/>
      <c r="CK17" s="151">
        <v>747338.49999999977</v>
      </c>
      <c r="CL17" s="144" t="str">
        <f>IF(ROUND(SUM(CK17),1)&gt;ROUND(SUM(Tableau_A!CK17),1),"Supply &lt; Use",IF(ROUND(SUM(CK17),1)&lt;ROUND(SUM(Tableau_A!CK17),1),"Supply &gt; Use",""))</f>
        <v/>
      </c>
    </row>
    <row r="18" spans="1:90" s="157" customFormat="1" ht="26.25" customHeight="1" x14ac:dyDescent="0.25">
      <c r="A18" s="293" t="s">
        <v>137</v>
      </c>
      <c r="B18" s="216" t="s">
        <v>102</v>
      </c>
      <c r="C18" s="146">
        <v>8311.0211400041862</v>
      </c>
      <c r="D18" s="147">
        <v>417.6546473861149</v>
      </c>
      <c r="E18" s="148">
        <v>23.262443248710007</v>
      </c>
      <c r="F18" s="148">
        <v>321.67221870654157</v>
      </c>
      <c r="G18" s="148">
        <v>72.71998543086336</v>
      </c>
      <c r="H18" s="147">
        <v>20.92057309236473</v>
      </c>
      <c r="I18" s="147">
        <v>454.25508503665515</v>
      </c>
      <c r="J18" s="148">
        <v>27.23478092461248</v>
      </c>
      <c r="K18" s="148">
        <v>17.650539676482435</v>
      </c>
      <c r="L18" s="148">
        <v>14.136160592018104</v>
      </c>
      <c r="M18" s="148">
        <v>0</v>
      </c>
      <c r="N18" s="148">
        <v>9.9464821673401289</v>
      </c>
      <c r="O18" s="148">
        <v>3.1824788536153237E-3</v>
      </c>
      <c r="P18" s="148">
        <v>29.307831983603947</v>
      </c>
      <c r="Q18" s="148">
        <v>2.0013164717152483</v>
      </c>
      <c r="R18" s="148">
        <v>23.644753727908416</v>
      </c>
      <c r="S18" s="148">
        <v>44.361851122292556</v>
      </c>
      <c r="T18" s="148">
        <v>5.1905314380857783</v>
      </c>
      <c r="U18" s="148">
        <v>151.56669280336013</v>
      </c>
      <c r="V18" s="148">
        <v>5.630660190208804</v>
      </c>
      <c r="W18" s="148">
        <v>2.7641505852572537</v>
      </c>
      <c r="X18" s="148">
        <v>17.912252929704003</v>
      </c>
      <c r="Y18" s="148">
        <v>35.564811258124649</v>
      </c>
      <c r="Z18" s="148">
        <v>22.186662620816165</v>
      </c>
      <c r="AA18" s="148">
        <v>21.154787550349766</v>
      </c>
      <c r="AB18" s="148">
        <v>23.997636515921709</v>
      </c>
      <c r="AC18" s="147">
        <v>58.475509670814333</v>
      </c>
      <c r="AD18" s="147">
        <v>80.170053871316298</v>
      </c>
      <c r="AE18" s="148">
        <v>43.059847996456732</v>
      </c>
      <c r="AF18" s="148">
        <v>37.110205874859574</v>
      </c>
      <c r="AG18" s="147">
        <v>767.78199926695208</v>
      </c>
      <c r="AH18" s="147">
        <v>1020.9044227721481</v>
      </c>
      <c r="AI18" s="148">
        <v>130.51148572568366</v>
      </c>
      <c r="AJ18" s="148">
        <v>755.30902282854754</v>
      </c>
      <c r="AK18" s="148">
        <v>135.08391421791694</v>
      </c>
      <c r="AL18" s="147">
        <v>2823.9060633700137</v>
      </c>
      <c r="AM18" s="148">
        <v>2414.1604109720665</v>
      </c>
      <c r="AN18" s="148">
        <v>164.5489056020877</v>
      </c>
      <c r="AO18" s="148">
        <v>79.838299624774493</v>
      </c>
      <c r="AP18" s="148">
        <v>145.1703675202871</v>
      </c>
      <c r="AQ18" s="148">
        <v>20.188079650797611</v>
      </c>
      <c r="AR18" s="147">
        <v>112.70909009184066</v>
      </c>
      <c r="AS18" s="147">
        <v>288.97114424228374</v>
      </c>
      <c r="AT18" s="148">
        <v>16.238117774078418</v>
      </c>
      <c r="AU18" s="148">
        <v>15.751933116719799</v>
      </c>
      <c r="AV18" s="148">
        <v>5.2042052989574952</v>
      </c>
      <c r="AW18" s="148">
        <v>251.77688805252805</v>
      </c>
      <c r="AX18" s="147">
        <v>246.73657926994935</v>
      </c>
      <c r="AY18" s="148">
        <v>7.297196016313931E-2</v>
      </c>
      <c r="AZ18" s="148">
        <v>20.697431774655428</v>
      </c>
      <c r="BA18" s="148">
        <v>225.96617553513079</v>
      </c>
      <c r="BB18" s="147">
        <v>93.029910867619947</v>
      </c>
      <c r="BC18" s="148">
        <v>0</v>
      </c>
      <c r="BD18" s="147">
        <v>491.28802689458638</v>
      </c>
      <c r="BE18" s="148">
        <v>270.97557276025572</v>
      </c>
      <c r="BF18" s="148">
        <v>186.03062906547615</v>
      </c>
      <c r="BG18" s="148">
        <v>26.220272203155709</v>
      </c>
      <c r="BH18" s="148">
        <v>5.0899310645774296</v>
      </c>
      <c r="BI18" s="148">
        <v>2.9716218011213282</v>
      </c>
      <c r="BJ18" s="147">
        <v>266.91985180830579</v>
      </c>
      <c r="BK18" s="148">
        <v>22.616265651773045</v>
      </c>
      <c r="BL18" s="148">
        <v>24.185631800107835</v>
      </c>
      <c r="BM18" s="148">
        <v>3.046221068894104E-2</v>
      </c>
      <c r="BN18" s="148">
        <v>220.08749214573598</v>
      </c>
      <c r="BO18" s="147">
        <v>606.18875660083393</v>
      </c>
      <c r="BP18" s="147">
        <v>41.916109411999969</v>
      </c>
      <c r="BQ18" s="147">
        <v>358.40895452238487</v>
      </c>
      <c r="BR18" s="148">
        <v>330.19115713987492</v>
      </c>
      <c r="BS18" s="148">
        <v>28.217797382509946</v>
      </c>
      <c r="BT18" s="147">
        <v>16.919318037687066</v>
      </c>
      <c r="BU18" s="148">
        <v>12.582234564070955</v>
      </c>
      <c r="BV18" s="148">
        <v>4.3370834736161124</v>
      </c>
      <c r="BW18" s="147">
        <v>143.86504379031476</v>
      </c>
      <c r="BX18" s="148">
        <v>2.1890469317782539</v>
      </c>
      <c r="BY18" s="148">
        <v>5.6928898736341429</v>
      </c>
      <c r="BZ18" s="148">
        <v>135.98310698490235</v>
      </c>
      <c r="CA18" s="147">
        <v>0</v>
      </c>
      <c r="CB18" s="147">
        <v>0</v>
      </c>
      <c r="CC18" s="158">
        <v>37465.783525237559</v>
      </c>
      <c r="CD18" s="148">
        <v>279.32123721581718</v>
      </c>
      <c r="CE18" s="148">
        <v>36503.803858588835</v>
      </c>
      <c r="CF18" s="148">
        <v>682.65842943291</v>
      </c>
      <c r="CG18" s="153">
        <v>-10628.558665241755</v>
      </c>
      <c r="CH18" s="153">
        <v>0</v>
      </c>
      <c r="CI18" s="153">
        <v>194835</v>
      </c>
      <c r="CJ18" s="149"/>
      <c r="CK18" s="151">
        <v>229983.24599999998</v>
      </c>
      <c r="CL18" s="144" t="str">
        <f>IF(ROUND(SUM(CK18),1)&gt;ROUND(SUM(Tableau_A!CK18),1),"Supply &lt; Use",IF(ROUND(SUM(CK18),1)&lt;ROUND(SUM(Tableau_A!CK18),1),"Supply &gt; Use",""))</f>
        <v/>
      </c>
    </row>
    <row r="19" spans="1:90" s="157" customFormat="1" ht="26.25" customHeight="1" x14ac:dyDescent="0.25">
      <c r="A19" s="293" t="s">
        <v>138</v>
      </c>
      <c r="B19" s="216" t="s">
        <v>103</v>
      </c>
      <c r="C19" s="146">
        <v>51062.1960581358</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111.9915517</v>
      </c>
      <c r="AD19" s="147">
        <v>0</v>
      </c>
      <c r="AE19" s="148">
        <v>0</v>
      </c>
      <c r="AF19" s="148">
        <v>0</v>
      </c>
      <c r="AG19" s="147">
        <v>0</v>
      </c>
      <c r="AH19" s="147">
        <v>0</v>
      </c>
      <c r="AI19" s="148">
        <v>0</v>
      </c>
      <c r="AJ19" s="148">
        <v>0</v>
      </c>
      <c r="AK19" s="148">
        <v>0</v>
      </c>
      <c r="AL19" s="147">
        <v>49441.788395050222</v>
      </c>
      <c r="AM19" s="148">
        <v>0</v>
      </c>
      <c r="AN19" s="148">
        <v>0</v>
      </c>
      <c r="AO19" s="148">
        <v>49441.788395050222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1508.4161113855814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14699.747941864218</v>
      </c>
      <c r="CH19" s="153">
        <v>0</v>
      </c>
      <c r="CI19" s="153">
        <v>83110</v>
      </c>
      <c r="CJ19" s="149"/>
      <c r="CK19" s="151">
        <v>148871.94400000002</v>
      </c>
      <c r="CL19" s="144" t="str">
        <f>IF(ROUND(SUM(CK19),1)&gt;ROUND(SUM(Tableau_A!CK19),1),"Supply &lt; Use",IF(ROUND(SUM(CK19),1)&lt;ROUND(SUM(Tableau_A!CK19),1),"Supply &gt; Use",""))</f>
        <v/>
      </c>
    </row>
    <row r="20" spans="1:90" s="157" customFormat="1" ht="26.25" customHeight="1" x14ac:dyDescent="0.25">
      <c r="A20" s="293" t="s">
        <v>139</v>
      </c>
      <c r="B20" s="216" t="s">
        <v>104</v>
      </c>
      <c r="C20" s="146">
        <v>246206.78330143291</v>
      </c>
      <c r="D20" s="147">
        <v>0</v>
      </c>
      <c r="E20" s="148">
        <v>0</v>
      </c>
      <c r="F20" s="148">
        <v>0</v>
      </c>
      <c r="G20" s="148">
        <v>0</v>
      </c>
      <c r="H20" s="147">
        <v>0</v>
      </c>
      <c r="I20" s="147">
        <v>246206.78330143291</v>
      </c>
      <c r="J20" s="148">
        <v>0</v>
      </c>
      <c r="K20" s="148">
        <v>0</v>
      </c>
      <c r="L20" s="148">
        <v>0</v>
      </c>
      <c r="M20" s="148">
        <v>0</v>
      </c>
      <c r="N20" s="148">
        <v>0</v>
      </c>
      <c r="O20" s="148">
        <v>0</v>
      </c>
      <c r="P20" s="148">
        <v>246206.78330143291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-48905.959999999992</v>
      </c>
      <c r="CH20" s="153">
        <v>435.1766985670838</v>
      </c>
      <c r="CI20" s="153">
        <v>8096</v>
      </c>
      <c r="CJ20" s="149"/>
      <c r="CK20" s="151">
        <v>205832</v>
      </c>
      <c r="CL20" s="144" t="str">
        <f>IF(ROUND(SUM(CK20),1)&gt;ROUND(SUM(Tableau_A!CK20),1),"Supply &lt; Use",IF(ROUND(SUM(CK20),1)&lt;ROUND(SUM(Tableau_A!CK20),1),"Supply &gt; Use",""))</f>
        <v/>
      </c>
    </row>
    <row r="21" spans="1:90" s="157" customFormat="1" ht="26.25" customHeight="1" x14ac:dyDescent="0.25">
      <c r="A21" s="293" t="s">
        <v>140</v>
      </c>
      <c r="B21" s="216" t="s">
        <v>105</v>
      </c>
      <c r="C21" s="146">
        <v>171832.06991995094</v>
      </c>
      <c r="D21" s="147">
        <v>1.9902851999999998</v>
      </c>
      <c r="E21" s="148">
        <v>1.8766079999999998</v>
      </c>
      <c r="F21" s="148">
        <v>0.11367720000000001</v>
      </c>
      <c r="G21" s="148">
        <v>0</v>
      </c>
      <c r="H21" s="147">
        <v>485.39736108823257</v>
      </c>
      <c r="I21" s="147">
        <v>10614.708418109676</v>
      </c>
      <c r="J21" s="148">
        <v>2819.9959088935366</v>
      </c>
      <c r="K21" s="148">
        <v>114.96638574908823</v>
      </c>
      <c r="L21" s="148">
        <v>253.44317760593253</v>
      </c>
      <c r="M21" s="148">
        <v>31.534247773656158</v>
      </c>
      <c r="N21" s="148">
        <v>64.433141134683581</v>
      </c>
      <c r="O21" s="148">
        <v>202.10725510419232</v>
      </c>
      <c r="P21" s="148">
        <v>697.59992917067279</v>
      </c>
      <c r="Q21" s="148">
        <v>127.32863473826586</v>
      </c>
      <c r="R21" s="148">
        <v>120.54476712947661</v>
      </c>
      <c r="S21" s="148">
        <v>2212.1393891910598</v>
      </c>
      <c r="T21" s="148">
        <v>829.47598039131719</v>
      </c>
      <c r="U21" s="148">
        <v>876.5489107796808</v>
      </c>
      <c r="V21" s="148">
        <v>144.66232613245091</v>
      </c>
      <c r="W21" s="148">
        <v>371.99268205575788</v>
      </c>
      <c r="X21" s="148">
        <v>250.24816857576775</v>
      </c>
      <c r="Y21" s="148">
        <v>111.65674491489528</v>
      </c>
      <c r="Z21" s="148">
        <v>69.876069168632853</v>
      </c>
      <c r="AA21" s="148">
        <v>376.20958617752433</v>
      </c>
      <c r="AB21" s="148">
        <v>939.9451134230826</v>
      </c>
      <c r="AC21" s="147">
        <v>484.38373981652325</v>
      </c>
      <c r="AD21" s="147">
        <v>3978.4289770341588</v>
      </c>
      <c r="AE21" s="148">
        <v>31.353668737929429</v>
      </c>
      <c r="AF21" s="148">
        <v>3947.0753082962292</v>
      </c>
      <c r="AG21" s="147">
        <v>27195.621671416975</v>
      </c>
      <c r="AH21" s="147">
        <v>11150.939704267232</v>
      </c>
      <c r="AI21" s="148">
        <v>1671.4473019902127</v>
      </c>
      <c r="AJ21" s="148">
        <v>7133.6819208957641</v>
      </c>
      <c r="AK21" s="148">
        <v>2345.8104813812552</v>
      </c>
      <c r="AL21" s="147">
        <v>86167.230249712185</v>
      </c>
      <c r="AM21" s="148">
        <v>48012.13108576605</v>
      </c>
      <c r="AN21" s="148">
        <v>9851.5812390135397</v>
      </c>
      <c r="AO21" s="148">
        <v>0</v>
      </c>
      <c r="AP21" s="148">
        <v>26725.078233105196</v>
      </c>
      <c r="AQ21" s="148">
        <v>1578.4396918273953</v>
      </c>
      <c r="AR21" s="147">
        <v>442.06895847990529</v>
      </c>
      <c r="AS21" s="147">
        <v>1439.6865320055817</v>
      </c>
      <c r="AT21" s="148">
        <v>505.04726528478574</v>
      </c>
      <c r="AU21" s="148">
        <v>282.92484424199779</v>
      </c>
      <c r="AV21" s="148">
        <v>276.50385861819723</v>
      </c>
      <c r="AW21" s="148">
        <v>375.21056386060093</v>
      </c>
      <c r="AX21" s="147">
        <v>1928.5009708245116</v>
      </c>
      <c r="AY21" s="148">
        <v>511.85013053321364</v>
      </c>
      <c r="AZ21" s="148">
        <v>245.10772879274893</v>
      </c>
      <c r="BA21" s="148">
        <v>1171.543111498549</v>
      </c>
      <c r="BB21" s="147">
        <v>1371.7605924216714</v>
      </c>
      <c r="BC21" s="148">
        <v>0</v>
      </c>
      <c r="BD21" s="147">
        <v>4495.8945292352655</v>
      </c>
      <c r="BE21" s="148">
        <v>1676.3994805150683</v>
      </c>
      <c r="BF21" s="148">
        <v>1970.1344341621684</v>
      </c>
      <c r="BG21" s="148">
        <v>348.74729087538617</v>
      </c>
      <c r="BH21" s="148">
        <v>357.59196909902028</v>
      </c>
      <c r="BI21" s="148">
        <v>143.02135458362247</v>
      </c>
      <c r="BJ21" s="147">
        <v>9923.1233426442741</v>
      </c>
      <c r="BK21" s="148">
        <v>4586.3175249599753</v>
      </c>
      <c r="BL21" s="148">
        <v>328.69573769711758</v>
      </c>
      <c r="BM21" s="148">
        <v>15.653106478379211</v>
      </c>
      <c r="BN21" s="148">
        <v>4992.4569735088025</v>
      </c>
      <c r="BO21" s="147">
        <v>3776.7990273020246</v>
      </c>
      <c r="BP21" s="147">
        <v>899.43829538530417</v>
      </c>
      <c r="BQ21" s="147">
        <v>4742.5967669144966</v>
      </c>
      <c r="BR21" s="148">
        <v>3509.9770930418181</v>
      </c>
      <c r="BS21" s="148">
        <v>1232.6196738726785</v>
      </c>
      <c r="BT21" s="147">
        <v>511.53218811538289</v>
      </c>
      <c r="BU21" s="148">
        <v>213.0511036304149</v>
      </c>
      <c r="BV21" s="148">
        <v>298.48108448496799</v>
      </c>
      <c r="BW21" s="147">
        <v>2221.9683099775584</v>
      </c>
      <c r="BX21" s="148">
        <v>344.52977124204432</v>
      </c>
      <c r="BY21" s="148">
        <v>792.50599804309184</v>
      </c>
      <c r="BZ21" s="148">
        <v>1084.932540692422</v>
      </c>
      <c r="CA21" s="147">
        <v>0</v>
      </c>
      <c r="CB21" s="147">
        <v>0</v>
      </c>
      <c r="CC21" s="158">
        <v>82161.057531574406</v>
      </c>
      <c r="CD21" s="148">
        <v>0</v>
      </c>
      <c r="CE21" s="148">
        <v>82161.057531574406</v>
      </c>
      <c r="CF21" s="148">
        <v>0</v>
      </c>
      <c r="CG21" s="153">
        <v>-89422.485707960441</v>
      </c>
      <c r="CH21" s="153">
        <v>3.600000127335079E-6</v>
      </c>
      <c r="CI21" s="153">
        <v>260866.0938</v>
      </c>
      <c r="CJ21" s="149"/>
      <c r="CK21" s="151">
        <v>425436.73554716492</v>
      </c>
      <c r="CL21" s="144" t="str">
        <f>IF(ROUND(SUM(CK21),1)&gt;ROUND(SUM(Tableau_A!CK21),1),"Supply &lt; Use",IF(ROUND(SUM(CK21),1)&lt;ROUND(SUM(Tableau_A!CK21),1),"Supply &gt; Use",""))</f>
        <v/>
      </c>
    </row>
    <row r="22" spans="1:90" s="157" customFormat="1" ht="26.25" customHeight="1" x14ac:dyDescent="0.25">
      <c r="A22" s="293" t="s">
        <v>141</v>
      </c>
      <c r="B22" s="216" t="s">
        <v>106</v>
      </c>
      <c r="C22" s="146">
        <v>49368.451826657605</v>
      </c>
      <c r="D22" s="147">
        <v>13330.877693614468</v>
      </c>
      <c r="E22" s="148">
        <v>8038.5881075454026</v>
      </c>
      <c r="F22" s="148">
        <v>2957.0061343682719</v>
      </c>
      <c r="G22" s="148">
        <v>2335.283451700795</v>
      </c>
      <c r="H22" s="147">
        <v>337.42687078889549</v>
      </c>
      <c r="I22" s="147">
        <v>8545.336444953331</v>
      </c>
      <c r="J22" s="148">
        <v>1582.4361111285275</v>
      </c>
      <c r="K22" s="148">
        <v>186.32405794813428</v>
      </c>
      <c r="L22" s="148">
        <v>344.30339739061009</v>
      </c>
      <c r="M22" s="148">
        <v>162.91014219575493</v>
      </c>
      <c r="N22" s="148">
        <v>176.58007780684426</v>
      </c>
      <c r="O22" s="148">
        <v>90.741551425139832</v>
      </c>
      <c r="P22" s="148">
        <v>1036.3106122245513</v>
      </c>
      <c r="Q22" s="148">
        <v>152.62039288434681</v>
      </c>
      <c r="R22" s="148">
        <v>640.70090769868648</v>
      </c>
      <c r="S22" s="148">
        <v>1678.7462908648411</v>
      </c>
      <c r="T22" s="148">
        <v>435.51921695785722</v>
      </c>
      <c r="U22" s="148">
        <v>423.02770457394473</v>
      </c>
      <c r="V22" s="148">
        <v>82.713634355584844</v>
      </c>
      <c r="W22" s="148">
        <v>113.81825270144728</v>
      </c>
      <c r="X22" s="148">
        <v>390.40577362488364</v>
      </c>
      <c r="Y22" s="148">
        <v>191.90554485692917</v>
      </c>
      <c r="Z22" s="148">
        <v>80.616940821267107</v>
      </c>
      <c r="AA22" s="148">
        <v>604.38562293296843</v>
      </c>
      <c r="AB22" s="148">
        <v>171.27021256101193</v>
      </c>
      <c r="AC22" s="147">
        <v>355.66762912566031</v>
      </c>
      <c r="AD22" s="147">
        <v>514.0932968014755</v>
      </c>
      <c r="AE22" s="148">
        <v>65.365099417841932</v>
      </c>
      <c r="AF22" s="148">
        <v>448.72819738363359</v>
      </c>
      <c r="AG22" s="147">
        <v>6258.7112915339139</v>
      </c>
      <c r="AH22" s="147">
        <v>4960.0143229858477</v>
      </c>
      <c r="AI22" s="148">
        <v>658.22074635471381</v>
      </c>
      <c r="AJ22" s="148">
        <v>1633.3796496213013</v>
      </c>
      <c r="AK22" s="148">
        <v>2668.4139270098322</v>
      </c>
      <c r="AL22" s="147">
        <v>2092.0554512773815</v>
      </c>
      <c r="AM22" s="148">
        <v>1684.1708718128489</v>
      </c>
      <c r="AN22" s="148">
        <v>5.4703667021085707</v>
      </c>
      <c r="AO22" s="148">
        <v>0.66711789528931753</v>
      </c>
      <c r="AP22" s="148">
        <v>329.14181239463983</v>
      </c>
      <c r="AQ22" s="148">
        <v>72.605282472494793</v>
      </c>
      <c r="AR22" s="147">
        <v>1774.8798848641641</v>
      </c>
      <c r="AS22" s="147">
        <v>369.36714847049655</v>
      </c>
      <c r="AT22" s="148">
        <v>66.090938756467438</v>
      </c>
      <c r="AU22" s="148">
        <v>127.64850672264839</v>
      </c>
      <c r="AV22" s="148">
        <v>62.331683507626927</v>
      </c>
      <c r="AW22" s="148">
        <v>113.29601948375381</v>
      </c>
      <c r="AX22" s="147">
        <v>352.34204110679866</v>
      </c>
      <c r="AY22" s="148">
        <v>194.71996003283999</v>
      </c>
      <c r="AZ22" s="148">
        <v>74.382698661635672</v>
      </c>
      <c r="BA22" s="148">
        <v>83.239382412322954</v>
      </c>
      <c r="BB22" s="147">
        <v>152.34049964360747</v>
      </c>
      <c r="BC22" s="148">
        <v>0</v>
      </c>
      <c r="BD22" s="147">
        <v>1663.3750175004316</v>
      </c>
      <c r="BE22" s="148">
        <v>1167.1630692782053</v>
      </c>
      <c r="BF22" s="148">
        <v>125.26718408976792</v>
      </c>
      <c r="BG22" s="148">
        <v>260.40891975700174</v>
      </c>
      <c r="BH22" s="148">
        <v>45.132390908728752</v>
      </c>
      <c r="BI22" s="148">
        <v>65.40345346672791</v>
      </c>
      <c r="BJ22" s="147">
        <v>589.21041965246627</v>
      </c>
      <c r="BK22" s="148">
        <v>25.176127850503704</v>
      </c>
      <c r="BL22" s="148">
        <v>402.35758113591595</v>
      </c>
      <c r="BM22" s="148">
        <v>36.547007942631964</v>
      </c>
      <c r="BN22" s="148">
        <v>125.1297027234147</v>
      </c>
      <c r="BO22" s="147">
        <v>1923.4756345733622</v>
      </c>
      <c r="BP22" s="147">
        <v>2899.5224958073222</v>
      </c>
      <c r="BQ22" s="147">
        <v>1772.6259285962763</v>
      </c>
      <c r="BR22" s="148">
        <v>848.90854959078411</v>
      </c>
      <c r="BS22" s="148">
        <v>923.71737900549215</v>
      </c>
      <c r="BT22" s="147">
        <v>788.31462679056767</v>
      </c>
      <c r="BU22" s="148">
        <v>408.43200972113607</v>
      </c>
      <c r="BV22" s="148">
        <v>379.88261706943166</v>
      </c>
      <c r="BW22" s="147">
        <v>601.69208218034692</v>
      </c>
      <c r="BX22" s="148">
        <v>117.40337593718829</v>
      </c>
      <c r="BY22" s="148">
        <v>123.35453671757443</v>
      </c>
      <c r="BZ22" s="148">
        <v>360.93416952558414</v>
      </c>
      <c r="CA22" s="147">
        <v>87.123046390783955</v>
      </c>
      <c r="CB22" s="147">
        <v>0</v>
      </c>
      <c r="CC22" s="158">
        <v>119583.14926780673</v>
      </c>
      <c r="CD22" s="148">
        <v>109790.39734394898</v>
      </c>
      <c r="CE22" s="148">
        <v>0</v>
      </c>
      <c r="CF22" s="148">
        <v>9792.7519238577515</v>
      </c>
      <c r="CG22" s="153">
        <v>117514.01200677076</v>
      </c>
      <c r="CH22" s="153">
        <v>3.6000010368297808E-6</v>
      </c>
      <c r="CI22" s="153">
        <v>162737</v>
      </c>
      <c r="CJ22" s="149"/>
      <c r="CK22" s="151">
        <v>449202.61310483515</v>
      </c>
      <c r="CL22" s="144" t="str">
        <f>IF(ROUND(SUM(CK22),1)&gt;ROUND(SUM(Tableau_A!CK22),1),"Supply &lt; Use",IF(ROUND(SUM(CK22),1)&lt;ROUND(SUM(Tableau_A!CK22),1),"Supply &gt; Use",""))</f>
        <v/>
      </c>
    </row>
    <row r="23" spans="1:90" s="157" customFormat="1" ht="26.25" customHeight="1" x14ac:dyDescent="0.25">
      <c r="A23" s="293" t="s">
        <v>142</v>
      </c>
      <c r="B23" s="216" t="s">
        <v>107</v>
      </c>
      <c r="C23" s="146">
        <v>52739.359095349515</v>
      </c>
      <c r="D23" s="147">
        <v>715.7733251881034</v>
      </c>
      <c r="E23" s="148">
        <v>715.7733251881034</v>
      </c>
      <c r="F23" s="148">
        <v>0</v>
      </c>
      <c r="G23" s="148">
        <v>0</v>
      </c>
      <c r="H23" s="147">
        <v>1071.9616757103581</v>
      </c>
      <c r="I23" s="147">
        <v>16278.927480396151</v>
      </c>
      <c r="J23" s="148">
        <v>1428.6460379950195</v>
      </c>
      <c r="K23" s="148">
        <v>33.371282858730936</v>
      </c>
      <c r="L23" s="148">
        <v>22.538108062171595</v>
      </c>
      <c r="M23" s="148">
        <v>1028.1804224912512</v>
      </c>
      <c r="N23" s="148">
        <v>444.11659070874879</v>
      </c>
      <c r="O23" s="148">
        <v>3825.9520154288753</v>
      </c>
      <c r="P23" s="148">
        <v>2878.7632016070061</v>
      </c>
      <c r="Q23" s="148">
        <v>221.8752780247151</v>
      </c>
      <c r="R23" s="148">
        <v>45.078375302558761</v>
      </c>
      <c r="S23" s="148">
        <v>5549.7369946624685</v>
      </c>
      <c r="T23" s="148">
        <v>548.19912583999997</v>
      </c>
      <c r="U23" s="148">
        <v>21.834799830425915</v>
      </c>
      <c r="V23" s="148">
        <v>45.208685063427062</v>
      </c>
      <c r="W23" s="148">
        <v>64.194184666469241</v>
      </c>
      <c r="X23" s="148">
        <v>20.735832981226192</v>
      </c>
      <c r="Y23" s="148">
        <v>18.063914315537819</v>
      </c>
      <c r="Z23" s="148">
        <v>2.7098697618767567</v>
      </c>
      <c r="AA23" s="148">
        <v>43.012438885211708</v>
      </c>
      <c r="AB23" s="148">
        <v>36.71032191043075</v>
      </c>
      <c r="AC23" s="147">
        <v>751.39022702800003</v>
      </c>
      <c r="AD23" s="147">
        <v>84.868100857813388</v>
      </c>
      <c r="AE23" s="148">
        <v>21.433816789183947</v>
      </c>
      <c r="AF23" s="148">
        <v>63.434284068629438</v>
      </c>
      <c r="AG23" s="147">
        <v>415.024686244772</v>
      </c>
      <c r="AH23" s="147">
        <v>6.0196786778141576</v>
      </c>
      <c r="AI23" s="148">
        <v>0.84307695168522323</v>
      </c>
      <c r="AJ23" s="148">
        <v>1.7426795053898112</v>
      </c>
      <c r="AK23" s="148">
        <v>3.4339222207391225</v>
      </c>
      <c r="AL23" s="147">
        <v>33091.878987060285</v>
      </c>
      <c r="AM23" s="148">
        <v>0.5507660544969637</v>
      </c>
      <c r="AN23" s="148">
        <v>33091.220323307629</v>
      </c>
      <c r="AO23" s="148">
        <v>9.3116752480472257E-4</v>
      </c>
      <c r="AP23" s="148">
        <v>3.3856458489868534E-2</v>
      </c>
      <c r="AQ23" s="148">
        <v>7.3110072146088834E-2</v>
      </c>
      <c r="AR23" s="147">
        <v>1.4664840610201293</v>
      </c>
      <c r="AS23" s="147">
        <v>21.603558328807367</v>
      </c>
      <c r="AT23" s="148">
        <v>0</v>
      </c>
      <c r="AU23" s="148">
        <v>21.535383687371276</v>
      </c>
      <c r="AV23" s="148">
        <v>6.744671361304512E-2</v>
      </c>
      <c r="AW23" s="148">
        <v>7.2792782304767728E-4</v>
      </c>
      <c r="AX23" s="147">
        <v>1.6976169995418431E-2</v>
      </c>
      <c r="AY23" s="148">
        <v>4.6950878644081515E-3</v>
      </c>
      <c r="AZ23" s="148">
        <v>1.4093505409253256E-3</v>
      </c>
      <c r="BA23" s="148">
        <v>1.0871731590084954E-2</v>
      </c>
      <c r="BB23" s="147">
        <v>0.15747474461412173</v>
      </c>
      <c r="BC23" s="148">
        <v>0</v>
      </c>
      <c r="BD23" s="147">
        <v>0.99927054268067228</v>
      </c>
      <c r="BE23" s="148">
        <v>0.61337994074307423</v>
      </c>
      <c r="BF23" s="148">
        <v>1.7028722858050457E-2</v>
      </c>
      <c r="BG23" s="148">
        <v>0.32469869985286737</v>
      </c>
      <c r="BH23" s="148">
        <v>2.9211184778461081E-3</v>
      </c>
      <c r="BI23" s="148">
        <v>4.1242060748834103E-2</v>
      </c>
      <c r="BJ23" s="147">
        <v>2.6974733813541554E-2</v>
      </c>
      <c r="BK23" s="148">
        <v>1.2530316055950283E-3</v>
      </c>
      <c r="BL23" s="148">
        <v>3.7798895367904656E-3</v>
      </c>
      <c r="BM23" s="148">
        <v>1.8321617500615473E-3</v>
      </c>
      <c r="BN23" s="148">
        <v>2.0109650921094513E-2</v>
      </c>
      <c r="BO23" s="147">
        <v>1.3855238022195131</v>
      </c>
      <c r="BP23" s="147">
        <v>2.1801019699614881</v>
      </c>
      <c r="BQ23" s="147">
        <v>8.6277535337108038</v>
      </c>
      <c r="BR23" s="148">
        <v>4.5770352902687179</v>
      </c>
      <c r="BS23" s="148">
        <v>4.0507182434420859</v>
      </c>
      <c r="BT23" s="147">
        <v>89.524433161050695</v>
      </c>
      <c r="BU23" s="148">
        <v>42.940550802991268</v>
      </c>
      <c r="BV23" s="148">
        <v>46.583882358059434</v>
      </c>
      <c r="BW23" s="147">
        <v>156.87964742000179</v>
      </c>
      <c r="BX23" s="148">
        <v>23.724129227496132</v>
      </c>
      <c r="BY23" s="148">
        <v>0.17449694787885109</v>
      </c>
      <c r="BZ23" s="148">
        <v>132.98102124462682</v>
      </c>
      <c r="CA23" s="147">
        <v>40.64673571833049</v>
      </c>
      <c r="CB23" s="147">
        <v>0</v>
      </c>
      <c r="CC23" s="158">
        <v>0</v>
      </c>
      <c r="CD23" s="148">
        <v>0</v>
      </c>
      <c r="CE23" s="148">
        <v>0</v>
      </c>
      <c r="CF23" s="148">
        <v>0</v>
      </c>
      <c r="CG23" s="153">
        <v>-33767.203095349483</v>
      </c>
      <c r="CH23" s="153">
        <v>0</v>
      </c>
      <c r="CI23" s="153">
        <v>408584</v>
      </c>
      <c r="CJ23" s="149"/>
      <c r="CK23" s="151">
        <v>427556.15600000002</v>
      </c>
      <c r="CL23" s="144" t="str">
        <f>IF(ROUND(SUM(CK23),1)&gt;ROUND(SUM(Tableau_A!CK23),1),"Supply &lt; Use",IF(ROUND(SUM(CK23),1)&lt;ROUND(SUM(Tableau_A!CK23),1),"Supply &gt; Use",""))</f>
        <v/>
      </c>
    </row>
    <row r="24" spans="1:90" s="157" customFormat="1" ht="26.25" customHeight="1" x14ac:dyDescent="0.25">
      <c r="A24" s="293" t="s">
        <v>143</v>
      </c>
      <c r="B24" s="216" t="s">
        <v>108</v>
      </c>
      <c r="C24" s="146">
        <v>101485.50154007594</v>
      </c>
      <c r="D24" s="147">
        <v>23.432571386258999</v>
      </c>
      <c r="E24" s="148">
        <v>22.898859423027282</v>
      </c>
      <c r="F24" s="148">
        <v>0.31896819052742992</v>
      </c>
      <c r="G24" s="148">
        <v>0.21474377270428777</v>
      </c>
      <c r="H24" s="147">
        <v>25.314003148819204</v>
      </c>
      <c r="I24" s="147">
        <v>98310.738048237225</v>
      </c>
      <c r="J24" s="148">
        <v>213.51551010742452</v>
      </c>
      <c r="K24" s="148">
        <v>10.024577777177678</v>
      </c>
      <c r="L24" s="148">
        <v>86.669072523992952</v>
      </c>
      <c r="M24" s="148">
        <v>44.778400713534985</v>
      </c>
      <c r="N24" s="148">
        <v>45.066549949054433</v>
      </c>
      <c r="O24" s="148">
        <v>36666.760859715629</v>
      </c>
      <c r="P24" s="148">
        <v>60610.697627630107</v>
      </c>
      <c r="Q24" s="148">
        <v>4.7817950545697778</v>
      </c>
      <c r="R24" s="148">
        <v>179.7554634123627</v>
      </c>
      <c r="S24" s="148">
        <v>143.09159881974472</v>
      </c>
      <c r="T24" s="148">
        <v>12.028318703927411</v>
      </c>
      <c r="U24" s="148">
        <v>33.419409888140294</v>
      </c>
      <c r="V24" s="148">
        <v>10.40750656795322</v>
      </c>
      <c r="W24" s="148">
        <v>15.249783313953611</v>
      </c>
      <c r="X24" s="148">
        <v>30.259809903211039</v>
      </c>
      <c r="Y24" s="148">
        <v>13.317305264457708</v>
      </c>
      <c r="Z24" s="148">
        <v>2.6044304564453915</v>
      </c>
      <c r="AA24" s="148">
        <v>173.44743421731766</v>
      </c>
      <c r="AB24" s="148">
        <v>14.862594218238645</v>
      </c>
      <c r="AC24" s="147">
        <v>1.0793188187319354</v>
      </c>
      <c r="AD24" s="147">
        <v>39.296757755277874</v>
      </c>
      <c r="AE24" s="148">
        <v>5.9720928478767181</v>
      </c>
      <c r="AF24" s="148">
        <v>33.324664907401157</v>
      </c>
      <c r="AG24" s="147">
        <v>1627.99266660168</v>
      </c>
      <c r="AH24" s="147">
        <v>192.68093466856877</v>
      </c>
      <c r="AI24" s="148">
        <v>48.725286365001622</v>
      </c>
      <c r="AJ24" s="148">
        <v>53.571853196804746</v>
      </c>
      <c r="AK24" s="148">
        <v>90.383795106762392</v>
      </c>
      <c r="AL24" s="147">
        <v>96.5634609139247</v>
      </c>
      <c r="AM24" s="148">
        <v>13.989025277426142</v>
      </c>
      <c r="AN24" s="148">
        <v>0.68919235408634116</v>
      </c>
      <c r="AO24" s="148">
        <v>3.9321487370871533</v>
      </c>
      <c r="AP24" s="148">
        <v>70.087812423421013</v>
      </c>
      <c r="AQ24" s="148">
        <v>7.865282121904043</v>
      </c>
      <c r="AR24" s="147">
        <v>273.38423162025362</v>
      </c>
      <c r="AS24" s="147">
        <v>62.481665888256074</v>
      </c>
      <c r="AT24" s="148">
        <v>24.294626677341189</v>
      </c>
      <c r="AU24" s="148">
        <v>5.1325602585394368</v>
      </c>
      <c r="AV24" s="148">
        <v>5.5982551277972039</v>
      </c>
      <c r="AW24" s="148">
        <v>27.456223824578242</v>
      </c>
      <c r="AX24" s="147">
        <v>39.442598901112916</v>
      </c>
      <c r="AY24" s="148">
        <v>19.993592751796605</v>
      </c>
      <c r="AZ24" s="148">
        <v>6.3093214196737053</v>
      </c>
      <c r="BA24" s="148">
        <v>13.13968472964261</v>
      </c>
      <c r="BB24" s="147">
        <v>14.223371547446837</v>
      </c>
      <c r="BC24" s="148">
        <v>0</v>
      </c>
      <c r="BD24" s="147">
        <v>213.52570178626431</v>
      </c>
      <c r="BE24" s="148">
        <v>151.22794751591709</v>
      </c>
      <c r="BF24" s="148">
        <v>26.028964016747413</v>
      </c>
      <c r="BG24" s="148">
        <v>19.373054652169941</v>
      </c>
      <c r="BH24" s="148">
        <v>6.1286008621264649</v>
      </c>
      <c r="BI24" s="148">
        <v>10.767134739303389</v>
      </c>
      <c r="BJ24" s="147">
        <v>106.5230704034375</v>
      </c>
      <c r="BK24" s="148">
        <v>6.3142788906214404</v>
      </c>
      <c r="BL24" s="148">
        <v>80.203623933078987</v>
      </c>
      <c r="BM24" s="148">
        <v>7.2630768713198819</v>
      </c>
      <c r="BN24" s="148">
        <v>12.742090708417191</v>
      </c>
      <c r="BO24" s="147">
        <v>214.77602947576327</v>
      </c>
      <c r="BP24" s="147">
        <v>49.163769756408939</v>
      </c>
      <c r="BQ24" s="147">
        <v>42.711517019286283</v>
      </c>
      <c r="BR24" s="148">
        <v>15.56416053094493</v>
      </c>
      <c r="BS24" s="148">
        <v>27.147356488341352</v>
      </c>
      <c r="BT24" s="147">
        <v>33.985333552366811</v>
      </c>
      <c r="BU24" s="148">
        <v>21.209331424142952</v>
      </c>
      <c r="BV24" s="148">
        <v>12.776002128223858</v>
      </c>
      <c r="BW24" s="147">
        <v>115.2485500342182</v>
      </c>
      <c r="BX24" s="148">
        <v>96.725705956745443</v>
      </c>
      <c r="BY24" s="148">
        <v>4.2166472977628526</v>
      </c>
      <c r="BZ24" s="148">
        <v>14.306196779709911</v>
      </c>
      <c r="CA24" s="147">
        <v>2.9379385606592781</v>
      </c>
      <c r="CB24" s="147">
        <v>0</v>
      </c>
      <c r="CC24" s="158">
        <v>5329.5596107302554</v>
      </c>
      <c r="CD24" s="148">
        <v>1334.5598966256871</v>
      </c>
      <c r="CE24" s="148">
        <v>1207.3720157196822</v>
      </c>
      <c r="CF24" s="148">
        <v>2787.6276983848866</v>
      </c>
      <c r="CG24" s="153">
        <v>-4894.5644024166104</v>
      </c>
      <c r="CH24" s="153">
        <v>76.989315610408084</v>
      </c>
      <c r="CI24" s="153">
        <v>43255</v>
      </c>
      <c r="CJ24" s="149"/>
      <c r="CK24" s="151">
        <v>145252.486064</v>
      </c>
      <c r="CL24" s="144" t="str">
        <f>IF(ROUND(SUM(CK24),1)&gt;ROUND(SUM(Tableau_A!CK24),1),"Supply &lt; Use",IF(ROUND(SUM(CK24),1)&lt;ROUND(SUM(Tableau_A!CK24),1),"Supply &gt; Use",""))</f>
        <v/>
      </c>
    </row>
    <row r="25" spans="1:90" s="157" customFormat="1" ht="26.25" customHeight="1" x14ac:dyDescent="0.25">
      <c r="A25" s="293" t="s">
        <v>144</v>
      </c>
      <c r="B25" s="216" t="s">
        <v>109</v>
      </c>
      <c r="C25" s="146">
        <v>31188.959736097961</v>
      </c>
      <c r="D25" s="147">
        <v>103.56356083219396</v>
      </c>
      <c r="E25" s="148">
        <v>0</v>
      </c>
      <c r="F25" s="148">
        <v>0</v>
      </c>
      <c r="G25" s="148">
        <v>103.56356083219396</v>
      </c>
      <c r="H25" s="147">
        <v>478.70499492462545</v>
      </c>
      <c r="I25" s="147">
        <v>26370.460149842813</v>
      </c>
      <c r="J25" s="148">
        <v>23.457367160484587</v>
      </c>
      <c r="K25" s="148">
        <v>9.1051199999999999E-2</v>
      </c>
      <c r="L25" s="148">
        <v>7.9997099829437106</v>
      </c>
      <c r="M25" s="148">
        <v>1.8104487943440168</v>
      </c>
      <c r="N25" s="148">
        <v>1.6151369985782904</v>
      </c>
      <c r="O25" s="148">
        <v>9442.0527053492333</v>
      </c>
      <c r="P25" s="148">
        <v>2535.5802856322184</v>
      </c>
      <c r="Q25" s="148">
        <v>27.755030974509843</v>
      </c>
      <c r="R25" s="148">
        <v>8.5960935907407787</v>
      </c>
      <c r="S25" s="148">
        <v>12458.642319036173</v>
      </c>
      <c r="T25" s="148">
        <v>314.87890599489316</v>
      </c>
      <c r="U25" s="148">
        <v>32.963797230554249</v>
      </c>
      <c r="V25" s="148">
        <v>2.6382352972217165</v>
      </c>
      <c r="W25" s="148">
        <v>3.747484058271688</v>
      </c>
      <c r="X25" s="148">
        <v>29.606948469445751</v>
      </c>
      <c r="Y25" s="148">
        <v>0.64135015098926262</v>
      </c>
      <c r="Z25" s="148">
        <v>1.2337835251599949</v>
      </c>
      <c r="AA25" s="148">
        <v>1476.3650339314959</v>
      </c>
      <c r="AB25" s="148">
        <v>0.78446246555402177</v>
      </c>
      <c r="AC25" s="147">
        <v>0.58046210819287669</v>
      </c>
      <c r="AD25" s="147">
        <v>0</v>
      </c>
      <c r="AE25" s="148">
        <v>0</v>
      </c>
      <c r="AF25" s="148">
        <v>0</v>
      </c>
      <c r="AG25" s="147">
        <v>3697.0042272921414</v>
      </c>
      <c r="AH25" s="147">
        <v>238.81903609283162</v>
      </c>
      <c r="AI25" s="148">
        <v>158.73947854006639</v>
      </c>
      <c r="AJ25" s="148">
        <v>80.079557552765237</v>
      </c>
      <c r="AK25" s="148">
        <v>0</v>
      </c>
      <c r="AL25" s="147">
        <v>0</v>
      </c>
      <c r="AM25" s="148">
        <v>0</v>
      </c>
      <c r="AN25" s="148">
        <v>0</v>
      </c>
      <c r="AO25" s="148">
        <v>0</v>
      </c>
      <c r="AP25" s="148">
        <v>0</v>
      </c>
      <c r="AQ25" s="148">
        <v>0</v>
      </c>
      <c r="AR25" s="147">
        <v>0</v>
      </c>
      <c r="AS25" s="147">
        <v>126.4222330056588</v>
      </c>
      <c r="AT25" s="148">
        <v>1.2168840400247394</v>
      </c>
      <c r="AU25" s="148">
        <v>0</v>
      </c>
      <c r="AV25" s="148">
        <v>0</v>
      </c>
      <c r="AW25" s="148">
        <v>125.20534896563406</v>
      </c>
      <c r="AX25" s="147">
        <v>0</v>
      </c>
      <c r="AY25" s="148">
        <v>0</v>
      </c>
      <c r="AZ25" s="148">
        <v>0</v>
      </c>
      <c r="BA25" s="148">
        <v>0</v>
      </c>
      <c r="BB25" s="147">
        <v>47.058057462297825</v>
      </c>
      <c r="BC25" s="148">
        <v>0</v>
      </c>
      <c r="BD25" s="147">
        <v>75.628804818122433</v>
      </c>
      <c r="BE25" s="148">
        <v>55.895751820796249</v>
      </c>
      <c r="BF25" s="148">
        <v>1.9938901521217458</v>
      </c>
      <c r="BG25" s="148">
        <v>17.739162845204447</v>
      </c>
      <c r="BH25" s="148">
        <v>0</v>
      </c>
      <c r="BI25" s="148">
        <v>0</v>
      </c>
      <c r="BJ25" s="147">
        <v>50.718209719084072</v>
      </c>
      <c r="BK25" s="148">
        <v>9.2102448412754736</v>
      </c>
      <c r="BL25" s="148">
        <v>0</v>
      </c>
      <c r="BM25" s="148">
        <v>0</v>
      </c>
      <c r="BN25" s="148">
        <v>41.507964877808597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0.41760000000000003</v>
      </c>
      <c r="CD25" s="148">
        <v>0</v>
      </c>
      <c r="CE25" s="148">
        <v>0.41760000000000003</v>
      </c>
      <c r="CF25" s="148">
        <v>0</v>
      </c>
      <c r="CG25" s="153">
        <v>155524.081399902</v>
      </c>
      <c r="CH25" s="153">
        <v>0</v>
      </c>
      <c r="CI25" s="153">
        <v>205534.4921</v>
      </c>
      <c r="CJ25" s="149"/>
      <c r="CK25" s="151">
        <v>392247.95083599997</v>
      </c>
      <c r="CL25" s="144" t="str">
        <f>IF(ROUND(SUM(CK25),1)&gt;ROUND(SUM(Tableau_A!CK25),1),"Supply &lt; Use",IF(ROUND(SUM(CK25),1)&lt;ROUND(SUM(Tableau_A!CK25),1),"Supply &gt; Use",""))</f>
        <v/>
      </c>
    </row>
    <row r="26" spans="1:90" s="157" customFormat="1" ht="26.25" customHeight="1" x14ac:dyDescent="0.25">
      <c r="A26" s="293" t="s">
        <v>145</v>
      </c>
      <c r="B26" s="216" t="s">
        <v>110</v>
      </c>
      <c r="C26" s="146">
        <v>489881.17799999996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489881.17799999996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489881.17799999996</v>
      </c>
      <c r="CL26" s="144" t="str">
        <f>IF(ROUND(SUM(CK26),1)&gt;ROUND(SUM(Tableau_A!CK26),1),"Supply &lt; Use",IF(ROUND(SUM(CK26),1)&lt;ROUND(SUM(Tableau_A!CK26),1),"Supply &gt; Use",""))</f>
        <v/>
      </c>
    </row>
    <row r="27" spans="1:90" s="157" customFormat="1" ht="26.25" customHeight="1" x14ac:dyDescent="0.25">
      <c r="A27" s="293" t="s">
        <v>146</v>
      </c>
      <c r="B27" s="216" t="s">
        <v>111</v>
      </c>
      <c r="C27" s="146">
        <v>48324.917957339174</v>
      </c>
      <c r="D27" s="147">
        <v>348.66037707056154</v>
      </c>
      <c r="E27" s="148">
        <v>348.66037707056154</v>
      </c>
      <c r="F27" s="148">
        <v>0</v>
      </c>
      <c r="G27" s="148">
        <v>0</v>
      </c>
      <c r="H27" s="147">
        <v>15.130082539281689</v>
      </c>
      <c r="I27" s="147">
        <v>21754.167788053186</v>
      </c>
      <c r="J27" s="148">
        <v>2459.7728900000002</v>
      </c>
      <c r="K27" s="148">
        <v>0</v>
      </c>
      <c r="L27" s="148">
        <v>1975.2441999328412</v>
      </c>
      <c r="M27" s="148">
        <v>7912.1000186761476</v>
      </c>
      <c r="N27" s="148">
        <v>5114.8452935978403</v>
      </c>
      <c r="O27" s="148">
        <v>3.4092594778982357</v>
      </c>
      <c r="P27" s="148">
        <v>31.657499999999999</v>
      </c>
      <c r="Q27" s="148">
        <v>0</v>
      </c>
      <c r="R27" s="148">
        <v>2244.6273977652718</v>
      </c>
      <c r="S27" s="148">
        <v>64.68528066071832</v>
      </c>
      <c r="T27" s="148">
        <v>1.26</v>
      </c>
      <c r="U27" s="148">
        <v>12.523838095916341</v>
      </c>
      <c r="V27" s="148">
        <v>4.8670429441270731</v>
      </c>
      <c r="W27" s="148">
        <v>6.9005090607921762</v>
      </c>
      <c r="X27" s="148">
        <v>11.891479444622677</v>
      </c>
      <c r="Y27" s="148">
        <v>10.328489038637112</v>
      </c>
      <c r="Z27" s="148">
        <v>1.5494349476405236</v>
      </c>
      <c r="AA27" s="148">
        <v>1893.3151549424683</v>
      </c>
      <c r="AB27" s="148">
        <v>5.1899994682640918</v>
      </c>
      <c r="AC27" s="147">
        <v>19904.685394483153</v>
      </c>
      <c r="AD27" s="147">
        <v>147.08756286022856</v>
      </c>
      <c r="AE27" s="148">
        <v>0.10744474255581152</v>
      </c>
      <c r="AF27" s="148">
        <v>146.98011811767276</v>
      </c>
      <c r="AG27" s="147">
        <v>5797.4806472855289</v>
      </c>
      <c r="AH27" s="147">
        <v>53.693090739301823</v>
      </c>
      <c r="AI27" s="148">
        <v>7.0940289375562875</v>
      </c>
      <c r="AJ27" s="148">
        <v>16.632619042965786</v>
      </c>
      <c r="AK27" s="148">
        <v>29.966442758779753</v>
      </c>
      <c r="AL27" s="147">
        <v>0</v>
      </c>
      <c r="AM27" s="148">
        <v>0</v>
      </c>
      <c r="AN27" s="148">
        <v>0</v>
      </c>
      <c r="AO27" s="148">
        <v>0</v>
      </c>
      <c r="AP27" s="148">
        <v>0</v>
      </c>
      <c r="AQ27" s="148">
        <v>0</v>
      </c>
      <c r="AR27" s="147">
        <v>16.231348025689339</v>
      </c>
      <c r="AS27" s="147">
        <v>85.327541985912973</v>
      </c>
      <c r="AT27" s="148">
        <v>80.241774802440759</v>
      </c>
      <c r="AU27" s="148">
        <v>0.17334335135232715</v>
      </c>
      <c r="AV27" s="148">
        <v>0</v>
      </c>
      <c r="AW27" s="148">
        <v>4.9124238321198783</v>
      </c>
      <c r="AX27" s="147">
        <v>6.8789841872156909</v>
      </c>
      <c r="AY27" s="148">
        <v>3.3799946762414343</v>
      </c>
      <c r="AZ27" s="148">
        <v>0.90606168216237604</v>
      </c>
      <c r="BA27" s="148">
        <v>2.5929278288118809</v>
      </c>
      <c r="BB27" s="147">
        <v>1.981844636729881</v>
      </c>
      <c r="BC27" s="148">
        <v>0</v>
      </c>
      <c r="BD27" s="147">
        <v>39.175479928203444</v>
      </c>
      <c r="BE27" s="148">
        <v>29.295166634334258</v>
      </c>
      <c r="BF27" s="148">
        <v>4.3384116776594324</v>
      </c>
      <c r="BG27" s="148">
        <v>2.8204948032608259</v>
      </c>
      <c r="BH27" s="148">
        <v>1.149126133460356</v>
      </c>
      <c r="BI27" s="148">
        <v>1.5722806794885742</v>
      </c>
      <c r="BJ27" s="147">
        <v>17.176386386695309</v>
      </c>
      <c r="BK27" s="148">
        <v>1.0006087285574163</v>
      </c>
      <c r="BL27" s="148">
        <v>16.13542113391642</v>
      </c>
      <c r="BM27" s="148">
        <v>0</v>
      </c>
      <c r="BN27" s="148">
        <v>4.0356524221472165E-2</v>
      </c>
      <c r="BO27" s="147">
        <v>76.1476263528114</v>
      </c>
      <c r="BP27" s="147">
        <v>24.483252720449403</v>
      </c>
      <c r="BQ27" s="147">
        <v>33.458698718706096</v>
      </c>
      <c r="BR27" s="148">
        <v>27.828081767493263</v>
      </c>
      <c r="BS27" s="148">
        <v>5.6306169512128346</v>
      </c>
      <c r="BT27" s="147">
        <v>1.2148529372900554</v>
      </c>
      <c r="BU27" s="148">
        <v>0.62996703666513698</v>
      </c>
      <c r="BV27" s="148">
        <v>0.58488590062491852</v>
      </c>
      <c r="BW27" s="147">
        <v>1.9369984282234862</v>
      </c>
      <c r="BX27" s="148">
        <v>1.5835578220503032E-2</v>
      </c>
      <c r="BY27" s="148">
        <v>1.8089760962321184</v>
      </c>
      <c r="BZ27" s="148">
        <v>0.11218675377086475</v>
      </c>
      <c r="CA27" s="147">
        <v>0</v>
      </c>
      <c r="CB27" s="147">
        <v>0</v>
      </c>
      <c r="CC27" s="158">
        <v>19027.35390361413</v>
      </c>
      <c r="CD27" s="148">
        <v>4605.0963607325039</v>
      </c>
      <c r="CE27" s="148">
        <v>0</v>
      </c>
      <c r="CF27" s="148">
        <v>14422.257542881625</v>
      </c>
      <c r="CG27" s="153">
        <v>-172.48885224455444</v>
      </c>
      <c r="CH27" s="153">
        <v>167.58316518972424</v>
      </c>
      <c r="CI27" s="153">
        <v>0</v>
      </c>
      <c r="CJ27" s="149"/>
      <c r="CK27" s="151">
        <v>67347.366173898481</v>
      </c>
      <c r="CL27" s="144" t="str">
        <f>IF(ROUND(SUM(CK27),1)&gt;ROUND(SUM(Tableau_A!CK27),1),"Supply &lt; Use",IF(ROUND(SUM(CK27),1)&lt;ROUND(SUM(Tableau_A!CK27),1),"Supply &gt; Use",""))</f>
        <v/>
      </c>
    </row>
    <row r="28" spans="1:90" s="157" customFormat="1" ht="26.25" customHeight="1" x14ac:dyDescent="0.25">
      <c r="A28" s="293" t="s">
        <v>147</v>
      </c>
      <c r="B28" s="216" t="s">
        <v>112</v>
      </c>
      <c r="C28" s="146">
        <v>9304.5067836791841</v>
      </c>
      <c r="D28" s="147">
        <v>221.05642748966355</v>
      </c>
      <c r="E28" s="148">
        <v>208.35191264530317</v>
      </c>
      <c r="F28" s="148">
        <v>9.6842794116034039</v>
      </c>
      <c r="G28" s="148">
        <v>3.0202354327569645</v>
      </c>
      <c r="H28" s="147">
        <v>21.873919649602151</v>
      </c>
      <c r="I28" s="147">
        <v>688.58150322148344</v>
      </c>
      <c r="J28" s="148">
        <v>211.60191177706531</v>
      </c>
      <c r="K28" s="148">
        <v>5.7608810822272565</v>
      </c>
      <c r="L28" s="148">
        <v>11.65709930677791</v>
      </c>
      <c r="M28" s="148">
        <v>1.3543313115315792</v>
      </c>
      <c r="N28" s="148">
        <v>3.2147167135558909</v>
      </c>
      <c r="O28" s="148">
        <v>8.7363443820428159</v>
      </c>
      <c r="P28" s="148">
        <v>120.30964885466877</v>
      </c>
      <c r="Q28" s="148">
        <v>8.9114608727460247</v>
      </c>
      <c r="R28" s="148">
        <v>6.0245215294513272</v>
      </c>
      <c r="S28" s="148">
        <v>97.318947392163167</v>
      </c>
      <c r="T28" s="148">
        <v>35.973945848988464</v>
      </c>
      <c r="U28" s="148">
        <v>52.617802821209494</v>
      </c>
      <c r="V28" s="148">
        <v>9.0070189800532319</v>
      </c>
      <c r="W28" s="148">
        <v>19.721996826869407</v>
      </c>
      <c r="X28" s="148">
        <v>19.079879289444214</v>
      </c>
      <c r="Y28" s="148">
        <v>12.511431941456895</v>
      </c>
      <c r="Z28" s="148">
        <v>4.0769967556152489</v>
      </c>
      <c r="AA28" s="148">
        <v>16.872059975884234</v>
      </c>
      <c r="AB28" s="148">
        <v>43.830507559732212</v>
      </c>
      <c r="AC28" s="147">
        <v>1545.1427780158085</v>
      </c>
      <c r="AD28" s="147">
        <v>188.82022290825256</v>
      </c>
      <c r="AE28" s="148">
        <v>3.3316303202039066</v>
      </c>
      <c r="AF28" s="148">
        <v>185.48859258804865</v>
      </c>
      <c r="AG28" s="147">
        <v>1178.4844753008394</v>
      </c>
      <c r="AH28" s="147">
        <v>527.46856886095293</v>
      </c>
      <c r="AI28" s="148">
        <v>78.030449400063503</v>
      </c>
      <c r="AJ28" s="148">
        <v>342.13365283579066</v>
      </c>
      <c r="AK28" s="148">
        <v>107.30446662509883</v>
      </c>
      <c r="AL28" s="147">
        <v>3440.5042881183363</v>
      </c>
      <c r="AM28" s="148">
        <v>2179.3777060172488</v>
      </c>
      <c r="AN28" s="148">
        <v>33.663311776598086</v>
      </c>
      <c r="AO28" s="148">
        <v>0.29708491160394968</v>
      </c>
      <c r="AP28" s="148">
        <v>1158.2256517344272</v>
      </c>
      <c r="AQ28" s="148">
        <v>68.940533678458223</v>
      </c>
      <c r="AR28" s="147">
        <v>24.239270295678388</v>
      </c>
      <c r="AS28" s="147">
        <v>75.542654948182189</v>
      </c>
      <c r="AT28" s="148">
        <v>22.54423616412631</v>
      </c>
      <c r="AU28" s="148">
        <v>12.91449211542103</v>
      </c>
      <c r="AV28" s="148">
        <v>12.152384135343755</v>
      </c>
      <c r="AW28" s="148">
        <v>27.931542533291093</v>
      </c>
      <c r="AX28" s="147">
        <v>94.702565191080282</v>
      </c>
      <c r="AY28" s="148">
        <v>22.182987737674523</v>
      </c>
      <c r="AZ28" s="148">
        <v>11.546783723174689</v>
      </c>
      <c r="BA28" s="148">
        <v>60.972793730231075</v>
      </c>
      <c r="BB28" s="147">
        <v>63.448000849771738</v>
      </c>
      <c r="BC28" s="148">
        <v>0</v>
      </c>
      <c r="BD28" s="147">
        <v>217.62589338899505</v>
      </c>
      <c r="BE28" s="148">
        <v>85.744410952154254</v>
      </c>
      <c r="BF28" s="148">
        <v>93.610004236555113</v>
      </c>
      <c r="BG28" s="148">
        <v>16.231750154734115</v>
      </c>
      <c r="BH28" s="148">
        <v>15.684747894584993</v>
      </c>
      <c r="BI28" s="148">
        <v>6.3549801509665595</v>
      </c>
      <c r="BJ28" s="147">
        <v>440.34876355142319</v>
      </c>
      <c r="BK28" s="148">
        <v>198.69768492739695</v>
      </c>
      <c r="BL28" s="148">
        <v>15.871222182771664</v>
      </c>
      <c r="BM28" s="148">
        <v>0.67448060536688104</v>
      </c>
      <c r="BN28" s="148">
        <v>225.10537583588771</v>
      </c>
      <c r="BO28" s="147">
        <v>189.96579467788695</v>
      </c>
      <c r="BP28" s="147">
        <v>40.685818057974203</v>
      </c>
      <c r="BQ28" s="147">
        <v>220.8416508711218</v>
      </c>
      <c r="BR28" s="148">
        <v>166.43226340093801</v>
      </c>
      <c r="BS28" s="148">
        <v>54.409387470183788</v>
      </c>
      <c r="BT28" s="147">
        <v>22.811733859028564</v>
      </c>
      <c r="BU28" s="148">
        <v>9.7548188435280814</v>
      </c>
      <c r="BV28" s="148">
        <v>13.056915015500483</v>
      </c>
      <c r="BW28" s="147">
        <v>102.36245442310215</v>
      </c>
      <c r="BX28" s="148">
        <v>14.946099627708806</v>
      </c>
      <c r="BY28" s="148">
        <v>34.410968758906137</v>
      </c>
      <c r="BZ28" s="148">
        <v>53.005386036487202</v>
      </c>
      <c r="CA28" s="147">
        <v>0</v>
      </c>
      <c r="CB28" s="147">
        <v>0</v>
      </c>
      <c r="CC28" s="158">
        <v>5232.9410097063628</v>
      </c>
      <c r="CD28" s="148">
        <v>0</v>
      </c>
      <c r="CE28" s="148">
        <v>5220.2861046116741</v>
      </c>
      <c r="CF28" s="148">
        <v>12.654905094688973</v>
      </c>
      <c r="CG28" s="153">
        <v>-3103.5580858666435</v>
      </c>
      <c r="CH28" s="153">
        <v>-35.427824423639322</v>
      </c>
      <c r="CI28" s="153">
        <v>9161.4071999999996</v>
      </c>
      <c r="CJ28" s="149"/>
      <c r="CK28" s="151">
        <v>20559.869083095262</v>
      </c>
      <c r="CL28" s="144" t="str">
        <f>IF(ROUND(SUM(CK28),1)&gt;ROUND(SUM(Tableau_A!CK28),1),"Supply &lt; Use",IF(ROUND(SUM(CK28),1)&lt;ROUND(SUM(Tableau_A!CK28),1),"Supply &gt; Use",""))</f>
        <v/>
      </c>
    </row>
    <row r="29" spans="1:90" s="157" customFormat="1" ht="26.25" customHeight="1" x14ac:dyDescent="0.25">
      <c r="A29" s="293" t="s">
        <v>148</v>
      </c>
      <c r="B29" s="216" t="s">
        <v>113</v>
      </c>
      <c r="C29" s="146">
        <v>5777.514254198687</v>
      </c>
      <c r="D29" s="147">
        <v>1726.2868493224119</v>
      </c>
      <c r="E29" s="148">
        <v>1726.2868493224119</v>
      </c>
      <c r="F29" s="148">
        <v>0</v>
      </c>
      <c r="G29" s="148">
        <v>0</v>
      </c>
      <c r="H29" s="147">
        <v>0</v>
      </c>
      <c r="I29" s="147">
        <v>874.42065356281728</v>
      </c>
      <c r="J29" s="148">
        <v>604.79168673000004</v>
      </c>
      <c r="K29" s="148">
        <v>0</v>
      </c>
      <c r="L29" s="148">
        <v>20.339857111457555</v>
      </c>
      <c r="M29" s="148">
        <v>67.471565958838397</v>
      </c>
      <c r="N29" s="148">
        <v>81.70483951755881</v>
      </c>
      <c r="O29" s="148">
        <v>3.738944321959109E-2</v>
      </c>
      <c r="P29" s="148">
        <v>57.905498349735147</v>
      </c>
      <c r="Q29" s="148">
        <v>2.2005016502648584</v>
      </c>
      <c r="R29" s="148">
        <v>21.85620675314097</v>
      </c>
      <c r="S29" s="148">
        <v>0</v>
      </c>
      <c r="T29" s="148">
        <v>0</v>
      </c>
      <c r="U29" s="148">
        <v>0</v>
      </c>
      <c r="V29" s="148">
        <v>0</v>
      </c>
      <c r="W29" s="148">
        <v>0</v>
      </c>
      <c r="X29" s="148">
        <v>0</v>
      </c>
      <c r="Y29" s="148">
        <v>0</v>
      </c>
      <c r="Z29" s="148">
        <v>0</v>
      </c>
      <c r="AA29" s="148">
        <v>18.113108048601909</v>
      </c>
      <c r="AB29" s="148">
        <v>0</v>
      </c>
      <c r="AC29" s="147">
        <v>2188.8635389445199</v>
      </c>
      <c r="AD29" s="147">
        <v>809.83951393979032</v>
      </c>
      <c r="AE29" s="148">
        <v>1.9808494864939838E-2</v>
      </c>
      <c r="AF29" s="148">
        <v>809.81970544492538</v>
      </c>
      <c r="AG29" s="147">
        <v>28.657257643579975</v>
      </c>
      <c r="AH29" s="147">
        <v>8.6637332484520453</v>
      </c>
      <c r="AI29" s="148">
        <v>1.2936853999257798</v>
      </c>
      <c r="AJ29" s="148">
        <v>1.9189553908697323</v>
      </c>
      <c r="AK29" s="148">
        <v>5.4510924576565332</v>
      </c>
      <c r="AL29" s="147">
        <v>0</v>
      </c>
      <c r="AM29" s="148">
        <v>0</v>
      </c>
      <c r="AN29" s="148">
        <v>0</v>
      </c>
      <c r="AO29" s="148">
        <v>0</v>
      </c>
      <c r="AP29" s="148">
        <v>0</v>
      </c>
      <c r="AQ29" s="148">
        <v>0</v>
      </c>
      <c r="AR29" s="147">
        <v>2.9362927424535883</v>
      </c>
      <c r="AS29" s="147">
        <v>5.464346469310251</v>
      </c>
      <c r="AT29" s="148">
        <v>0.87812889810200234</v>
      </c>
      <c r="AU29" s="148">
        <v>3.1957551420912327E-2</v>
      </c>
      <c r="AV29" s="148">
        <v>0</v>
      </c>
      <c r="AW29" s="148">
        <v>4.5542600197873364</v>
      </c>
      <c r="AX29" s="147">
        <v>6.3536476640806612</v>
      </c>
      <c r="AY29" s="148">
        <v>3.1273064677982441</v>
      </c>
      <c r="AZ29" s="148">
        <v>0.83809978806423335</v>
      </c>
      <c r="BA29" s="148">
        <v>2.3882414082181831</v>
      </c>
      <c r="BB29" s="147">
        <v>1.6029961266428758</v>
      </c>
      <c r="BC29" s="148">
        <v>0</v>
      </c>
      <c r="BD29" s="147">
        <v>33.539505248163316</v>
      </c>
      <c r="BE29" s="148">
        <v>26.544335055525821</v>
      </c>
      <c r="BF29" s="148">
        <v>3.9976681211581213</v>
      </c>
      <c r="BG29" s="148">
        <v>0.51998595276041848</v>
      </c>
      <c r="BH29" s="148">
        <v>1.0612421571884088</v>
      </c>
      <c r="BI29" s="148">
        <v>1.4162739615305526</v>
      </c>
      <c r="BJ29" s="147">
        <v>15.890367549273249</v>
      </c>
      <c r="BK29" s="148">
        <v>0.92600738456649145</v>
      </c>
      <c r="BL29" s="148">
        <v>14.9569200426143</v>
      </c>
      <c r="BM29" s="148">
        <v>0</v>
      </c>
      <c r="BN29" s="148">
        <v>7.440122092457032E-3</v>
      </c>
      <c r="BO29" s="147">
        <v>69.202978994031881</v>
      </c>
      <c r="BP29" s="147">
        <v>3.491305633434858</v>
      </c>
      <c r="BQ29" s="147">
        <v>1.7557784410789929</v>
      </c>
      <c r="BR29" s="148">
        <v>0.71771883656547342</v>
      </c>
      <c r="BS29" s="148">
        <v>1.0380596045135195</v>
      </c>
      <c r="BT29" s="147">
        <v>0.22397008543686558</v>
      </c>
      <c r="BU29" s="148">
        <v>0.11614061808916099</v>
      </c>
      <c r="BV29" s="148">
        <v>0.10782946734770461</v>
      </c>
      <c r="BW29" s="147">
        <v>0.32151858320797289</v>
      </c>
      <c r="BX29" s="148">
        <v>2.9194445665989537E-3</v>
      </c>
      <c r="BY29" s="148">
        <v>0.29791640737762592</v>
      </c>
      <c r="BZ29" s="148">
        <v>2.0682731263748051E-2</v>
      </c>
      <c r="CA29" s="147">
        <v>0</v>
      </c>
      <c r="CB29" s="147">
        <v>0</v>
      </c>
      <c r="CC29" s="158">
        <v>0</v>
      </c>
      <c r="CD29" s="148">
        <v>0</v>
      </c>
      <c r="CE29" s="148">
        <v>0</v>
      </c>
      <c r="CF29" s="148">
        <v>0</v>
      </c>
      <c r="CG29" s="153">
        <v>-1214.3163307546038</v>
      </c>
      <c r="CH29" s="153">
        <v>-13.485613214201749</v>
      </c>
      <c r="CI29" s="153">
        <v>0</v>
      </c>
      <c r="CJ29" s="149"/>
      <c r="CK29" s="151">
        <v>4549.712310229881</v>
      </c>
      <c r="CL29" s="144" t="str">
        <f>IF(ROUND(SUM(CK29),1)&gt;ROUND(SUM(Tableau_A!CK29),1),"Supply &lt; Use",IF(ROUND(SUM(CK29),1)&lt;ROUND(SUM(Tableau_A!CK29),1),"Supply &gt; Use",""))</f>
        <v/>
      </c>
    </row>
    <row r="30" spans="1:90" s="157" customFormat="1" ht="26.25" customHeight="1" x14ac:dyDescent="0.25">
      <c r="A30" s="293" t="s">
        <v>149</v>
      </c>
      <c r="B30" s="216" t="s">
        <v>114</v>
      </c>
      <c r="C30" s="146">
        <v>259079.58367025215</v>
      </c>
      <c r="D30" s="147">
        <v>4901.9308499263379</v>
      </c>
      <c r="E30" s="148">
        <v>4661.0689589686572</v>
      </c>
      <c r="F30" s="148">
        <v>183.60196199674496</v>
      </c>
      <c r="G30" s="148">
        <v>57.25992896093608</v>
      </c>
      <c r="H30" s="147">
        <v>1476.1009460037876</v>
      </c>
      <c r="I30" s="147">
        <v>129270.99495020049</v>
      </c>
      <c r="J30" s="148">
        <v>19407.360160678072</v>
      </c>
      <c r="K30" s="148">
        <v>3719.8974571696031</v>
      </c>
      <c r="L30" s="148">
        <v>681.19202710127013</v>
      </c>
      <c r="M30" s="148">
        <v>5194.8819477317766</v>
      </c>
      <c r="N30" s="148">
        <v>4353.0113262997747</v>
      </c>
      <c r="O30" s="148">
        <v>1487.2591929452578</v>
      </c>
      <c r="P30" s="148">
        <v>44737.632204510795</v>
      </c>
      <c r="Q30" s="148">
        <v>2447.1293751197773</v>
      </c>
      <c r="R30" s="148">
        <v>1206.0389136513897</v>
      </c>
      <c r="S30" s="148">
        <v>9520.4952864276747</v>
      </c>
      <c r="T30" s="148">
        <v>24781.808032670506</v>
      </c>
      <c r="U30" s="148">
        <v>2619.9410395859695</v>
      </c>
      <c r="V30" s="148">
        <v>816.14894671934348</v>
      </c>
      <c r="W30" s="148">
        <v>1144.4134780274521</v>
      </c>
      <c r="X30" s="148">
        <v>2454.9334497836016</v>
      </c>
      <c r="Y30" s="148">
        <v>2008.3834314672954</v>
      </c>
      <c r="Z30" s="148">
        <v>456.1487051207784</v>
      </c>
      <c r="AA30" s="148">
        <v>1129.42094359063</v>
      </c>
      <c r="AB30" s="148">
        <v>1104.8990315995338</v>
      </c>
      <c r="AC30" s="147">
        <v>27593.674561797387</v>
      </c>
      <c r="AD30" s="147">
        <v>5931.4098234089861</v>
      </c>
      <c r="AE30" s="148">
        <v>1360.957548010377</v>
      </c>
      <c r="AF30" s="148">
        <v>4570.4522753986093</v>
      </c>
      <c r="AG30" s="147">
        <v>11146.073449323512</v>
      </c>
      <c r="AH30" s="147">
        <v>21863.941695847287</v>
      </c>
      <c r="AI30" s="148">
        <v>2088.3662609301796</v>
      </c>
      <c r="AJ30" s="148">
        <v>6740.8980341080414</v>
      </c>
      <c r="AK30" s="148">
        <v>13034.677400809065</v>
      </c>
      <c r="AL30" s="147">
        <v>12563.982054247383</v>
      </c>
      <c r="AM30" s="148">
        <v>6776.0355674827233</v>
      </c>
      <c r="AN30" s="148">
        <v>5.335929135369252</v>
      </c>
      <c r="AO30" s="148">
        <v>7.0354623999131274</v>
      </c>
      <c r="AP30" s="148">
        <v>4317.7905266011576</v>
      </c>
      <c r="AQ30" s="148">
        <v>1457.7845686282203</v>
      </c>
      <c r="AR30" s="147">
        <v>7016.6931844335131</v>
      </c>
      <c r="AS30" s="147">
        <v>2996.0213044188836</v>
      </c>
      <c r="AT30" s="148">
        <v>557.21019158117087</v>
      </c>
      <c r="AU30" s="148">
        <v>510.49128685720962</v>
      </c>
      <c r="AV30" s="148">
        <v>1009.2170138807553</v>
      </c>
      <c r="AW30" s="148">
        <v>919.10281209974755</v>
      </c>
      <c r="AX30" s="147">
        <v>2040.2795432772109</v>
      </c>
      <c r="AY30" s="148">
        <v>1117.5462854731682</v>
      </c>
      <c r="AZ30" s="148">
        <v>429.77875876752927</v>
      </c>
      <c r="BA30" s="148">
        <v>492.95449903651331</v>
      </c>
      <c r="BB30" s="147">
        <v>444.58515631788907</v>
      </c>
      <c r="BC30" s="148">
        <v>0</v>
      </c>
      <c r="BD30" s="147">
        <v>7510.6649429748732</v>
      </c>
      <c r="BE30" s="148">
        <v>5337.3511422745341</v>
      </c>
      <c r="BF30" s="148">
        <v>711.50291120560837</v>
      </c>
      <c r="BG30" s="148">
        <v>916.83197957174536</v>
      </c>
      <c r="BH30" s="148">
        <v>253.75812471845154</v>
      </c>
      <c r="BI30" s="148">
        <v>291.22078520453385</v>
      </c>
      <c r="BJ30" s="147">
        <v>3649.8683987292911</v>
      </c>
      <c r="BK30" s="148">
        <v>136.48157442692104</v>
      </c>
      <c r="BL30" s="148">
        <v>2199.9883198250245</v>
      </c>
      <c r="BM30" s="148">
        <v>429.28855172255498</v>
      </c>
      <c r="BN30" s="148">
        <v>884.1099527547907</v>
      </c>
      <c r="BO30" s="147">
        <v>8217.1724729407906</v>
      </c>
      <c r="BP30" s="147">
        <v>2345.1902256895105</v>
      </c>
      <c r="BQ30" s="147">
        <v>6114.9464540769495</v>
      </c>
      <c r="BR30" s="148">
        <v>4146.7919340722419</v>
      </c>
      <c r="BS30" s="148">
        <v>1968.1545200047076</v>
      </c>
      <c r="BT30" s="147">
        <v>2216.2469796652126</v>
      </c>
      <c r="BU30" s="148">
        <v>1189.8983033189088</v>
      </c>
      <c r="BV30" s="148">
        <v>1026.3486763463038</v>
      </c>
      <c r="BW30" s="147">
        <v>1507.7119112356336</v>
      </c>
      <c r="BX30" s="148">
        <v>433.72127462023946</v>
      </c>
      <c r="BY30" s="148">
        <v>338.77131621549927</v>
      </c>
      <c r="BZ30" s="148">
        <v>735.21932039989497</v>
      </c>
      <c r="CA30" s="147">
        <v>272.09476573727937</v>
      </c>
      <c r="CB30" s="147">
        <v>0</v>
      </c>
      <c r="CC30" s="158">
        <v>69301.841983811886</v>
      </c>
      <c r="CD30" s="148">
        <v>12341.833907859866</v>
      </c>
      <c r="CE30" s="148">
        <v>0.64970640000000002</v>
      </c>
      <c r="CF30" s="148">
        <v>56959.358369552021</v>
      </c>
      <c r="CG30" s="153">
        <v>-6263.6669206484803</v>
      </c>
      <c r="CH30" s="153">
        <v>-3.6000019463244826E-6</v>
      </c>
      <c r="CI30" s="153">
        <v>38347.199999999997</v>
      </c>
      <c r="CJ30" s="149"/>
      <c r="CK30" s="151">
        <v>360464.95872981555</v>
      </c>
      <c r="CL30" s="144" t="str">
        <f>IF(ROUND(SUM(CK30),1)&gt;ROUND(SUM(Tableau_A!CK30),1),"Supply &lt; Use",IF(ROUND(SUM(CK30),1)&lt;ROUND(SUM(Tableau_A!CK30),1),"Supply &gt; Use",""))</f>
        <v/>
      </c>
    </row>
    <row r="31" spans="1:90" s="157" customFormat="1" ht="26.25" customHeight="1" x14ac:dyDescent="0.25">
      <c r="A31" s="293" t="s">
        <v>150</v>
      </c>
      <c r="B31" s="216" t="s">
        <v>115</v>
      </c>
      <c r="C31" s="146">
        <v>49656.612477030176</v>
      </c>
      <c r="D31" s="147">
        <v>106.93199999999999</v>
      </c>
      <c r="E31" s="148">
        <v>106.93199999999999</v>
      </c>
      <c r="F31" s="148">
        <v>0</v>
      </c>
      <c r="G31" s="148">
        <v>0</v>
      </c>
      <c r="H31" s="147">
        <v>0.16077669941938363</v>
      </c>
      <c r="I31" s="147">
        <v>41948.735523600102</v>
      </c>
      <c r="J31" s="148">
        <v>2830.2010376763692</v>
      </c>
      <c r="K31" s="148">
        <v>36.321999999999996</v>
      </c>
      <c r="L31" s="148">
        <v>52.404739682689041</v>
      </c>
      <c r="M31" s="148">
        <v>7087.8715308270403</v>
      </c>
      <c r="N31" s="148">
        <v>1438.8652185988758</v>
      </c>
      <c r="O31" s="148">
        <v>6124.3873594311663</v>
      </c>
      <c r="P31" s="148">
        <v>22555.566543326822</v>
      </c>
      <c r="Q31" s="148">
        <v>625.6201014813015</v>
      </c>
      <c r="R31" s="148">
        <v>56.311547277497347</v>
      </c>
      <c r="S31" s="148">
        <v>0</v>
      </c>
      <c r="T31" s="148">
        <v>1082.681</v>
      </c>
      <c r="U31" s="148">
        <v>0.44922116630016867</v>
      </c>
      <c r="V31" s="148">
        <v>0</v>
      </c>
      <c r="W31" s="148">
        <v>0</v>
      </c>
      <c r="X31" s="148">
        <v>0.42213641075679376</v>
      </c>
      <c r="Y31" s="148">
        <v>2.2836209673467591</v>
      </c>
      <c r="Z31" s="148">
        <v>5.1711747525042311</v>
      </c>
      <c r="AA31" s="148">
        <v>46.667619488669153</v>
      </c>
      <c r="AB31" s="148">
        <v>3.510672512765201</v>
      </c>
      <c r="AC31" s="147">
        <v>5325.585568412881</v>
      </c>
      <c r="AD31" s="147">
        <v>19.92599775728447</v>
      </c>
      <c r="AE31" s="148">
        <v>3.7677628025474457</v>
      </c>
      <c r="AF31" s="148">
        <v>16.158234954737026</v>
      </c>
      <c r="AG31" s="147">
        <v>911.43145291265057</v>
      </c>
      <c r="AH31" s="147">
        <v>335.95118582567903</v>
      </c>
      <c r="AI31" s="148">
        <v>45.142390030298984</v>
      </c>
      <c r="AJ31" s="148">
        <v>107.77412094474259</v>
      </c>
      <c r="AK31" s="148">
        <v>183.03467485063746</v>
      </c>
      <c r="AL31" s="147">
        <v>28.385317894564455</v>
      </c>
      <c r="AM31" s="148">
        <v>0</v>
      </c>
      <c r="AN31" s="148">
        <v>0</v>
      </c>
      <c r="AO31" s="148">
        <v>0</v>
      </c>
      <c r="AP31" s="148">
        <v>26.221325182905304</v>
      </c>
      <c r="AQ31" s="148">
        <v>2.1639927116591529</v>
      </c>
      <c r="AR31" s="147">
        <v>135.80838510724863</v>
      </c>
      <c r="AS31" s="147">
        <v>15.764239249026089</v>
      </c>
      <c r="AT31" s="148">
        <v>1.720509991807984</v>
      </c>
      <c r="AU31" s="148">
        <v>4.0415917966005876</v>
      </c>
      <c r="AV31" s="148">
        <v>1.0734977887466095</v>
      </c>
      <c r="AW31" s="148">
        <v>8.9286396718709078</v>
      </c>
      <c r="AX31" s="147">
        <v>18.159279236856733</v>
      </c>
      <c r="AY31" s="148">
        <v>9.5744619143918257</v>
      </c>
      <c r="AZ31" s="148">
        <v>3.1909529115379165</v>
      </c>
      <c r="BA31" s="148">
        <v>5.3938644109269926</v>
      </c>
      <c r="BB31" s="147">
        <v>4.892922203255277</v>
      </c>
      <c r="BC31" s="148">
        <v>0</v>
      </c>
      <c r="BD31" s="147">
        <v>91.520116514642609</v>
      </c>
      <c r="BE31" s="148">
        <v>60.487001497706743</v>
      </c>
      <c r="BF31" s="148">
        <v>8.6430551960446014</v>
      </c>
      <c r="BG31" s="148">
        <v>16.533227233588242</v>
      </c>
      <c r="BH31" s="148">
        <v>2.6451125025095323</v>
      </c>
      <c r="BI31" s="148">
        <v>3.2117200847934906</v>
      </c>
      <c r="BJ31" s="147">
        <v>38.936635215756127</v>
      </c>
      <c r="BK31" s="148">
        <v>1.9196531080989281</v>
      </c>
      <c r="BL31" s="148">
        <v>31.044231110606329</v>
      </c>
      <c r="BM31" s="148">
        <v>2.7219838488098129</v>
      </c>
      <c r="BN31" s="148">
        <v>3.2507671482410512</v>
      </c>
      <c r="BO31" s="147">
        <v>161.64547018216223</v>
      </c>
      <c r="BP31" s="147">
        <v>191.94209233252491</v>
      </c>
      <c r="BQ31" s="147">
        <v>262.13337506787758</v>
      </c>
      <c r="BR31" s="148">
        <v>145.2362061155018</v>
      </c>
      <c r="BS31" s="148">
        <v>116.89716895237579</v>
      </c>
      <c r="BT31" s="147">
        <v>18.886321410706</v>
      </c>
      <c r="BU31" s="148">
        <v>9.2642334390131751</v>
      </c>
      <c r="BV31" s="148">
        <v>9.6220879716928245</v>
      </c>
      <c r="BW31" s="147">
        <v>33.505461317498749</v>
      </c>
      <c r="BX31" s="148">
        <v>3.8091775549052023</v>
      </c>
      <c r="BY31" s="148">
        <v>8.5843567367802649</v>
      </c>
      <c r="BZ31" s="148">
        <v>21.111927025813284</v>
      </c>
      <c r="CA31" s="147">
        <v>6.3103560900349134</v>
      </c>
      <c r="CB31" s="147">
        <v>0</v>
      </c>
      <c r="CC31" s="158">
        <v>2110.2361906588067</v>
      </c>
      <c r="CD31" s="160">
        <v>1823.1006200806646</v>
      </c>
      <c r="CE31" s="160">
        <v>0</v>
      </c>
      <c r="CF31" s="160">
        <v>287.13557057814222</v>
      </c>
      <c r="CG31" s="161">
        <v>0</v>
      </c>
      <c r="CH31" s="161">
        <v>10.3243264737348</v>
      </c>
      <c r="CI31" s="161">
        <v>0</v>
      </c>
      <c r="CJ31" s="149"/>
      <c r="CK31" s="151">
        <v>51777.172994162713</v>
      </c>
      <c r="CL31" s="144" t="str">
        <f>IF(ROUND(SUM(CK31),1)&gt;ROUND(SUM(Tableau_A!CK31),1),"Supply &lt; Use",IF(ROUND(SUM(CK31),1)&lt;ROUND(SUM(Tableau_A!CK31),1),"Supply &gt; Use",""))</f>
        <v/>
      </c>
    </row>
    <row r="32" spans="1:90" s="157" customFormat="1" ht="26.25" customHeight="1" x14ac:dyDescent="0.25">
      <c r="A32" s="291" t="s">
        <v>151</v>
      </c>
      <c r="B32" s="212" t="s">
        <v>116</v>
      </c>
      <c r="C32" s="154">
        <v>55857.982744727939</v>
      </c>
      <c r="D32" s="154">
        <v>0</v>
      </c>
      <c r="E32" s="154">
        <v>0</v>
      </c>
      <c r="F32" s="154">
        <v>0</v>
      </c>
      <c r="G32" s="154">
        <v>0</v>
      </c>
      <c r="H32" s="154">
        <v>2230.60091993591</v>
      </c>
      <c r="I32" s="154">
        <v>16268.83950246431</v>
      </c>
      <c r="J32" s="154">
        <v>149.06213397440791</v>
      </c>
      <c r="K32" s="154">
        <v>19.398</v>
      </c>
      <c r="L32" s="154">
        <v>43.848940465961228</v>
      </c>
      <c r="M32" s="154">
        <v>2419.0886044186445</v>
      </c>
      <c r="N32" s="154">
        <v>1112.3920380775703</v>
      </c>
      <c r="O32" s="154">
        <v>1278.9945249587743</v>
      </c>
      <c r="P32" s="154">
        <v>512.9927490203529</v>
      </c>
      <c r="Q32" s="154">
        <v>0.31696508148376351</v>
      </c>
      <c r="R32" s="154">
        <v>88.656835305216219</v>
      </c>
      <c r="S32" s="154">
        <v>10491.66997306409</v>
      </c>
      <c r="T32" s="154">
        <v>67.685999999999993</v>
      </c>
      <c r="U32" s="154">
        <v>0</v>
      </c>
      <c r="V32" s="154">
        <v>0</v>
      </c>
      <c r="W32" s="154">
        <v>0</v>
      </c>
      <c r="X32" s="154">
        <v>0</v>
      </c>
      <c r="Y32" s="154">
        <v>0</v>
      </c>
      <c r="Z32" s="154">
        <v>0</v>
      </c>
      <c r="AA32" s="154">
        <v>84.732738097810227</v>
      </c>
      <c r="AB32" s="154">
        <v>0</v>
      </c>
      <c r="AC32" s="154">
        <v>18979.710295380977</v>
      </c>
      <c r="AD32" s="154">
        <v>17570.32768702988</v>
      </c>
      <c r="AE32" s="154">
        <v>0</v>
      </c>
      <c r="AF32" s="154">
        <v>17570.32768702988</v>
      </c>
      <c r="AG32" s="154">
        <v>808.50433991685975</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297031.81328758015</v>
      </c>
      <c r="CH32" s="154">
        <v>-544.34366144373053</v>
      </c>
      <c r="CI32" s="154">
        <v>0</v>
      </c>
      <c r="CJ32" s="154">
        <v>2100379.0618076404</v>
      </c>
      <c r="CK32" s="154">
        <v>2452724.5141785052</v>
      </c>
      <c r="CL32" s="144" t="str">
        <f>IF(ROUND(SUM(CK32),1)&gt;ROUND(SUM(Tableau_A!CK32),1),"Supply &lt; Use",IF(ROUND(SUM(CK32),1)&lt;ROUND(SUM(Tableau_A!CK32),1),"Supply &gt; Use",""))</f>
        <v/>
      </c>
    </row>
    <row r="33" spans="1:90" s="157" customFormat="1" ht="26.25" customHeight="1" x14ac:dyDescent="0.25">
      <c r="A33" s="294" t="s">
        <v>152</v>
      </c>
      <c r="B33" s="217" t="s">
        <v>117</v>
      </c>
      <c r="C33" s="146">
        <v>23308.550860434982</v>
      </c>
      <c r="D33" s="147">
        <v>0</v>
      </c>
      <c r="E33" s="148">
        <v>0</v>
      </c>
      <c r="F33" s="148">
        <v>0</v>
      </c>
      <c r="G33" s="148">
        <v>0</v>
      </c>
      <c r="H33" s="147">
        <v>924.04588755444945</v>
      </c>
      <c r="I33" s="147">
        <v>6364.517500218989</v>
      </c>
      <c r="J33" s="148">
        <v>131.26416159999999</v>
      </c>
      <c r="K33" s="148">
        <v>19.398</v>
      </c>
      <c r="L33" s="148">
        <v>0</v>
      </c>
      <c r="M33" s="148">
        <v>1825.0192342805938</v>
      </c>
      <c r="N33" s="148">
        <v>429.62698218547246</v>
      </c>
      <c r="O33" s="148">
        <v>0</v>
      </c>
      <c r="P33" s="148">
        <v>8.3408349185162365</v>
      </c>
      <c r="Q33" s="148">
        <v>0.31696508148376351</v>
      </c>
      <c r="R33" s="148">
        <v>0</v>
      </c>
      <c r="S33" s="148">
        <v>3950.5513221529227</v>
      </c>
      <c r="T33" s="148">
        <v>0</v>
      </c>
      <c r="U33" s="148">
        <v>0</v>
      </c>
      <c r="V33" s="148">
        <v>0</v>
      </c>
      <c r="W33" s="148">
        <v>0</v>
      </c>
      <c r="X33" s="148">
        <v>0</v>
      </c>
      <c r="Y33" s="148">
        <v>0</v>
      </c>
      <c r="Z33" s="148">
        <v>0</v>
      </c>
      <c r="AA33" s="148">
        <v>0</v>
      </c>
      <c r="AB33" s="148">
        <v>0</v>
      </c>
      <c r="AC33" s="147">
        <v>8737.2955096316637</v>
      </c>
      <c r="AD33" s="147">
        <v>7282.6919630298798</v>
      </c>
      <c r="AE33" s="148">
        <v>0</v>
      </c>
      <c r="AF33" s="148">
        <v>7282.6919630298798</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-32.177647266164058</v>
      </c>
      <c r="CI33" s="151">
        <v>0</v>
      </c>
      <c r="CJ33" s="149"/>
      <c r="CK33" s="151">
        <v>23276.373213168816</v>
      </c>
      <c r="CL33" s="144" t="str">
        <f>IF(ROUND(SUM(CK33),1)&gt;ROUND(SUM(Tableau_A!CK33),1),"Supply &lt; Use",IF(ROUND(SUM(CK33),1)&lt;ROUND(SUM(Tableau_A!CK33),1),"Supply &gt; Use",""))</f>
        <v/>
      </c>
    </row>
    <row r="34" spans="1:90" s="157" customFormat="1" ht="26.25" customHeight="1" x14ac:dyDescent="0.25">
      <c r="A34" s="295" t="s">
        <v>153</v>
      </c>
      <c r="B34" s="213" t="s">
        <v>118</v>
      </c>
      <c r="C34" s="146">
        <v>32549.431884292953</v>
      </c>
      <c r="D34" s="147">
        <v>0</v>
      </c>
      <c r="E34" s="148">
        <v>0</v>
      </c>
      <c r="F34" s="148">
        <v>0</v>
      </c>
      <c r="G34" s="148">
        <v>0</v>
      </c>
      <c r="H34" s="147">
        <v>1306.5550323814605</v>
      </c>
      <c r="I34" s="147">
        <v>9904.3220022453224</v>
      </c>
      <c r="J34" s="148">
        <v>17.797972374407909</v>
      </c>
      <c r="K34" s="148">
        <v>0</v>
      </c>
      <c r="L34" s="148">
        <v>43.848940465961228</v>
      </c>
      <c r="M34" s="148">
        <v>594.06937013805066</v>
      </c>
      <c r="N34" s="148">
        <v>682.76505589209796</v>
      </c>
      <c r="O34" s="148">
        <v>1278.9945249587743</v>
      </c>
      <c r="P34" s="148">
        <v>504.65191410183661</v>
      </c>
      <c r="Q34" s="148">
        <v>0</v>
      </c>
      <c r="R34" s="148">
        <v>88.656835305216219</v>
      </c>
      <c r="S34" s="148">
        <v>6541.1186509111685</v>
      </c>
      <c r="T34" s="148">
        <v>67.685999999999993</v>
      </c>
      <c r="U34" s="148">
        <v>0</v>
      </c>
      <c r="V34" s="148">
        <v>0</v>
      </c>
      <c r="W34" s="148">
        <v>0</v>
      </c>
      <c r="X34" s="148">
        <v>0</v>
      </c>
      <c r="Y34" s="148">
        <v>0</v>
      </c>
      <c r="Z34" s="148">
        <v>0</v>
      </c>
      <c r="AA34" s="148">
        <v>84.732738097810227</v>
      </c>
      <c r="AB34" s="148">
        <v>0</v>
      </c>
      <c r="AC34" s="147">
        <v>10242.414785749314</v>
      </c>
      <c r="AD34" s="147">
        <v>10287.635723999998</v>
      </c>
      <c r="AE34" s="148">
        <v>0</v>
      </c>
      <c r="AF34" s="148">
        <v>10287.635723999998</v>
      </c>
      <c r="AG34" s="147">
        <v>808.50433991685975</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-512.16601417756647</v>
      </c>
      <c r="CI34" s="153">
        <v>0</v>
      </c>
      <c r="CJ34" s="149"/>
      <c r="CK34" s="151">
        <v>32037.265870115385</v>
      </c>
      <c r="CL34" s="144" t="str">
        <f>IF(ROUND(SUM(CK34),1)&gt;ROUND(SUM(Tableau_A!CK34),1),"Supply &lt; Use",IF(ROUND(SUM(CK34),1)&lt;ROUND(SUM(Tableau_A!CK34),1),"Supply &gt; Use",""))</f>
        <v/>
      </c>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2100379.0618076404</v>
      </c>
      <c r="CK35" s="151">
        <v>2100379.0618076404</v>
      </c>
      <c r="CL35" s="144" t="str">
        <f>IF(ROUND(SUM(CK35),1)&gt;ROUND(SUM(Tableau_A!CK35),1),"Supply &lt; Use",IF(ROUND(SUM(CK35),1)&lt;ROUND(SUM(Tableau_A!CK35),1),"Supply &gt; Use",""))</f>
        <v/>
      </c>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297031.81328758015</v>
      </c>
      <c r="CH36" s="170">
        <v>0</v>
      </c>
      <c r="CI36" s="149"/>
      <c r="CJ36" s="149"/>
      <c r="CK36" s="171">
        <v>297031.81328758015</v>
      </c>
      <c r="CL36" s="144" t="str">
        <f>IF(ROUND(SUM(CK36),1)&gt;ROUND(SUM(Tableau_A!CK36),1),"Supply &lt; Use",IF(ROUND(SUM(CK36),1)&lt;ROUND(SUM(Tableau_A!CK36),1),"Supply &gt; Use",""))</f>
        <v/>
      </c>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3823077.6789406352</v>
      </c>
      <c r="D38" s="177">
        <v>81266.202027415013</v>
      </c>
      <c r="E38" s="177">
        <v>30568.442251512606</v>
      </c>
      <c r="F38" s="177">
        <v>48125.697869772157</v>
      </c>
      <c r="G38" s="177">
        <v>2572.06190613025</v>
      </c>
      <c r="H38" s="177">
        <v>11504.998417773326</v>
      </c>
      <c r="I38" s="177">
        <v>2444904.2357733576</v>
      </c>
      <c r="J38" s="177">
        <v>64836.582148011534</v>
      </c>
      <c r="K38" s="177">
        <v>9292.6987056338166</v>
      </c>
      <c r="L38" s="177">
        <v>3947.0672101521081</v>
      </c>
      <c r="M38" s="177">
        <v>25959.174046235006</v>
      </c>
      <c r="N38" s="177">
        <v>15025.462019244926</v>
      </c>
      <c r="O38" s="177">
        <v>1503887.6117414869</v>
      </c>
      <c r="P38" s="177">
        <v>501381.81534925092</v>
      </c>
      <c r="Q38" s="177">
        <v>7055.9621328313506</v>
      </c>
      <c r="R38" s="177">
        <v>5487.9900388423212</v>
      </c>
      <c r="S38" s="177">
        <v>73134.00746807782</v>
      </c>
      <c r="T38" s="177">
        <v>200999.57118628637</v>
      </c>
      <c r="U38" s="177">
        <v>7195.4492193604428</v>
      </c>
      <c r="V38" s="177">
        <v>1909.8538307088097</v>
      </c>
      <c r="W38" s="177">
        <v>2854.9430427477819</v>
      </c>
      <c r="X38" s="177">
        <v>6001.5662596635893</v>
      </c>
      <c r="Y38" s="177">
        <v>4599.9068471941309</v>
      </c>
      <c r="Z38" s="177">
        <v>1133.4847400107733</v>
      </c>
      <c r="AA38" s="177">
        <v>6689.616843971683</v>
      </c>
      <c r="AB38" s="177">
        <v>3511.4729436469415</v>
      </c>
      <c r="AC38" s="177">
        <v>788545.84063383751</v>
      </c>
      <c r="AD38" s="177">
        <v>30787.330364876339</v>
      </c>
      <c r="AE38" s="177">
        <v>1782.938998666559</v>
      </c>
      <c r="AF38" s="177">
        <v>29004.391366209784</v>
      </c>
      <c r="AG38" s="177">
        <v>67578.999174012075</v>
      </c>
      <c r="AH38" s="177">
        <v>55250.737800906434</v>
      </c>
      <c r="AI38" s="177">
        <v>6696.44153509441</v>
      </c>
      <c r="AJ38" s="177">
        <v>22641.941832133121</v>
      </c>
      <c r="AK38" s="177">
        <v>25912.354433678902</v>
      </c>
      <c r="AL38" s="177">
        <v>194874.97772121549</v>
      </c>
      <c r="AM38" s="177">
        <v>64035.245406364535</v>
      </c>
      <c r="AN38" s="177">
        <v>43155.531716330588</v>
      </c>
      <c r="AO38" s="177">
        <v>49534.87674052587</v>
      </c>
      <c r="AP38" s="177">
        <v>34729.015374387054</v>
      </c>
      <c r="AQ38" s="177">
        <v>3420.3084836074568</v>
      </c>
      <c r="AR38" s="177">
        <v>16653.044655309866</v>
      </c>
      <c r="AS38" s="177">
        <v>7583.5208138231492</v>
      </c>
      <c r="AT38" s="177">
        <v>2008.1044357096275</v>
      </c>
      <c r="AU38" s="177">
        <v>1458.3316913933825</v>
      </c>
      <c r="AV38" s="177">
        <v>1539.4969401334963</v>
      </c>
      <c r="AW38" s="177">
        <v>2577.5877465866429</v>
      </c>
      <c r="AX38" s="177">
        <v>6366.6516467700749</v>
      </c>
      <c r="AY38" s="177">
        <v>2748.5854216736902</v>
      </c>
      <c r="AZ38" s="177">
        <v>1095.281124512109</v>
      </c>
      <c r="BA38" s="177">
        <v>2522.7851005842754</v>
      </c>
      <c r="BB38" s="177">
        <v>2604.3929997854511</v>
      </c>
      <c r="BC38" s="177">
        <v>0</v>
      </c>
      <c r="BD38" s="177">
        <v>22760.766448566053</v>
      </c>
      <c r="BE38" s="177">
        <v>14400.530464692429</v>
      </c>
      <c r="BF38" s="177">
        <v>3793.1624782140088</v>
      </c>
      <c r="BG38" s="177">
        <v>2833.2094206423017</v>
      </c>
      <c r="BH38" s="177">
        <v>901.96921916345809</v>
      </c>
      <c r="BI38" s="177">
        <v>831.89486585385441</v>
      </c>
      <c r="BJ38" s="177">
        <v>18125.084494896611</v>
      </c>
      <c r="BK38" s="177">
        <v>5131.9008885530002</v>
      </c>
      <c r="BL38" s="177">
        <v>5423.7852879132761</v>
      </c>
      <c r="BM38" s="177">
        <v>696.99768785735171</v>
      </c>
      <c r="BN38" s="177">
        <v>6872.4006305729845</v>
      </c>
      <c r="BO38" s="177">
        <v>24883.095926571783</v>
      </c>
      <c r="BP38" s="177">
        <v>12575.30955501441</v>
      </c>
      <c r="BQ38" s="177">
        <v>21696.366520266321</v>
      </c>
      <c r="BR38" s="177">
        <v>14114.397231360941</v>
      </c>
      <c r="BS38" s="177">
        <v>7581.9692889053777</v>
      </c>
      <c r="BT38" s="177">
        <v>6504.6438503703175</v>
      </c>
      <c r="BU38" s="177">
        <v>3383.1579603788841</v>
      </c>
      <c r="BV38" s="177">
        <v>3121.4858899914339</v>
      </c>
      <c r="BW38" s="177">
        <v>7746.2900492095605</v>
      </c>
      <c r="BX38" s="177">
        <v>1779.8022358795483</v>
      </c>
      <c r="BY38" s="177">
        <v>1597.1193028591827</v>
      </c>
      <c r="BZ38" s="177">
        <v>4369.3685104708293</v>
      </c>
      <c r="CA38" s="177">
        <v>865.1900666580575</v>
      </c>
      <c r="CB38" s="177">
        <v>0</v>
      </c>
      <c r="CC38" s="177">
        <v>473454.41185435373</v>
      </c>
      <c r="CD38" s="177">
        <v>239779.64252137445</v>
      </c>
      <c r="CE38" s="177">
        <v>125094.19181733062</v>
      </c>
      <c r="CF38" s="177">
        <v>108580.57751564874</v>
      </c>
      <c r="CG38" s="177">
        <v>235739.93140026569</v>
      </c>
      <c r="CH38" s="177">
        <v>120.02280955937522</v>
      </c>
      <c r="CI38" s="177">
        <v>1585094.0990999998</v>
      </c>
      <c r="CJ38" s="177">
        <v>2100379.0618076404</v>
      </c>
      <c r="CK38" s="177">
        <v>8217865.205912455</v>
      </c>
      <c r="CL38" s="144" t="str">
        <f>IF(ROUND(SUM(CK38),1)&gt;ROUND(SUM(Tableau_A!CK38),1),"Supply &lt; Use",IF(ROUND(SUM(CK38),1)&lt;ROUND(SUM(Tableau_A!CK38),1),"Supply &gt; Use",""))</f>
        <v/>
      </c>
    </row>
    <row r="39" spans="1:90" s="141" customFormat="1" ht="18" customHeight="1" x14ac:dyDescent="0.25">
      <c r="A39" s="304"/>
      <c r="B39" s="178"/>
      <c r="C39" s="179" t="str">
        <f>IF(ROUND(SUM(C38),1)&gt;ROUND(SUM(Tableau_A!C38),1),"Supply &lt; Use",IF(ROUND(SUM(C38),1)&lt;ROUND(SUM(Tableau_A!C38),1),"Supply &gt; Use",""))</f>
        <v/>
      </c>
      <c r="D39" s="179" t="str">
        <f>IF(ROUND(SUM(D38),1)&gt;ROUND(SUM(Tableau_A!D38),1),"Supply &lt; Use",IF(ROUND(SUM(D38),1)&lt;ROUND(SUM(Tableau_A!D38),1),"Supply &gt; Use",""))</f>
        <v/>
      </c>
      <c r="E39" s="179" t="str">
        <f>IF(ROUND(SUM(E38),1)&gt;ROUND(SUM(Tableau_A!E38),1),"Supply &lt; Use",IF(ROUND(SUM(E38),1)&lt;ROUND(SUM(Tableau_A!E38),1),"Supply &gt; Use",""))</f>
        <v/>
      </c>
      <c r="F39" s="179" t="str">
        <f>IF(ROUND(SUM(F38),1)&gt;ROUND(SUM(Tableau_A!F38),1),"Supply &lt; Use",IF(ROUND(SUM(F38),1)&lt;ROUND(SUM(Tableau_A!F38),1),"Supply &gt; Use",""))</f>
        <v/>
      </c>
      <c r="G39" s="179" t="str">
        <f>IF(ROUND(SUM(G38),1)&gt;ROUND(SUM(Tableau_A!G38),1),"Supply &lt; Use",IF(ROUND(SUM(G38),1)&lt;ROUND(SUM(Tableau_A!G38),1),"Supply &gt; Use",""))</f>
        <v/>
      </c>
      <c r="H39" s="179" t="str">
        <f>IF(ROUND(SUM(H38),1)&gt;ROUND(SUM(Tableau_A!H38),1),"Supply &lt; Use",IF(ROUND(SUM(H38),1)&lt;ROUND(SUM(Tableau_A!H38),1),"Supply &gt; Use",""))</f>
        <v/>
      </c>
      <c r="I39" s="179" t="str">
        <f>IF(ROUND(SUM(I38),1)&gt;ROUND(SUM(Tableau_A!I38),1),"Supply &lt; Use",IF(ROUND(SUM(I38),1)&lt;ROUND(SUM(Tableau_A!I38),1),"Supply &gt; Use",""))</f>
        <v/>
      </c>
      <c r="J39" s="179" t="str">
        <f>IF(ROUND(SUM(J38),1)&gt;ROUND(SUM(Tableau_A!J38),1),"Supply &lt; Use",IF(ROUND(SUM(J38),1)&lt;ROUND(SUM(Tableau_A!J38),1),"Supply &gt; Use",""))</f>
        <v/>
      </c>
      <c r="K39" s="179" t="str">
        <f>IF(ROUND(SUM(K38),1)&gt;ROUND(SUM(Tableau_A!K38),1),"Supply &lt; Use",IF(ROUND(SUM(K38),1)&lt;ROUND(SUM(Tableau_A!K38),1),"Supply &gt; Use",""))</f>
        <v/>
      </c>
      <c r="L39" s="179" t="str">
        <f>IF(ROUND(SUM(L38),1)&gt;ROUND(SUM(Tableau_A!L38),1),"Supply &lt; Use",IF(ROUND(SUM(L38),1)&lt;ROUND(SUM(Tableau_A!L38),1),"Supply &gt; Use",""))</f>
        <v/>
      </c>
      <c r="M39" s="179" t="str">
        <f>IF(ROUND(SUM(M38),1)&gt;ROUND(SUM(Tableau_A!M38),1),"Supply &lt; Use",IF(ROUND(SUM(M38),1)&lt;ROUND(SUM(Tableau_A!M38),1),"Supply &gt; Use",""))</f>
        <v/>
      </c>
      <c r="N39" s="179" t="str">
        <f>IF(ROUND(SUM(N38),1)&gt;ROUND(SUM(Tableau_A!N38),1),"Supply &lt; Use",IF(ROUND(SUM(N38),1)&lt;ROUND(SUM(Tableau_A!N38),1),"Supply &gt; Use",""))</f>
        <v/>
      </c>
      <c r="O39" s="179" t="str">
        <f>IF(ROUND(SUM(O38),1)&gt;ROUND(SUM(Tableau_A!O38),1),"Supply &lt; Use",IF(ROUND(SUM(O38),1)&lt;ROUND(SUM(Tableau_A!O38),1),"Supply &gt; Use",""))</f>
        <v/>
      </c>
      <c r="P39" s="179" t="str">
        <f>IF(ROUND(SUM(P38),1)&gt;ROUND(SUM(Tableau_A!P38),1),"Supply &lt; Use",IF(ROUND(SUM(P38),1)&lt;ROUND(SUM(Tableau_A!P38),1),"Supply &gt; Use",""))</f>
        <v/>
      </c>
      <c r="Q39" s="179" t="str">
        <f>IF(ROUND(SUM(Q38),1)&gt;ROUND(SUM(Tableau_A!Q38),1),"Supply &lt; Use",IF(ROUND(SUM(Q38),1)&lt;ROUND(SUM(Tableau_A!Q38),1),"Supply &gt; Use",""))</f>
        <v/>
      </c>
      <c r="R39" s="179" t="str">
        <f>IF(ROUND(SUM(R38),1)&gt;ROUND(SUM(Tableau_A!R38),1),"Supply &lt; Use",IF(ROUND(SUM(R38),1)&lt;ROUND(SUM(Tableau_A!R38),1),"Supply &gt; Use",""))</f>
        <v/>
      </c>
      <c r="S39" s="179" t="str">
        <f>IF(ROUND(SUM(S38),1)&gt;ROUND(SUM(Tableau_A!S38),1),"Supply &lt; Use",IF(ROUND(SUM(S38),1)&lt;ROUND(SUM(Tableau_A!S38),1),"Supply &gt; Use",""))</f>
        <v/>
      </c>
      <c r="T39" s="179" t="str">
        <f>IF(ROUND(SUM(T38),1)&gt;ROUND(SUM(Tableau_A!T38),1),"Supply &lt; Use",IF(ROUND(SUM(T38),1)&lt;ROUND(SUM(Tableau_A!T38),1),"Supply &gt; Use",""))</f>
        <v/>
      </c>
      <c r="U39" s="179" t="str">
        <f>IF(ROUND(SUM(U38),1)&gt;ROUND(SUM(Tableau_A!U38),1),"Supply &lt; Use",IF(ROUND(SUM(U38),1)&lt;ROUND(SUM(Tableau_A!U38),1),"Supply &gt; Use",""))</f>
        <v/>
      </c>
      <c r="V39" s="179" t="str">
        <f>IF(ROUND(SUM(V38),1)&gt;ROUND(SUM(Tableau_A!V38),1),"Supply &lt; Use",IF(ROUND(SUM(V38),1)&lt;ROUND(SUM(Tableau_A!V38),1),"Supply &gt; Use",""))</f>
        <v/>
      </c>
      <c r="W39" s="179" t="str">
        <f>IF(ROUND(SUM(W38),1)&gt;ROUND(SUM(Tableau_A!W38),1),"Supply &lt; Use",IF(ROUND(SUM(W38),1)&lt;ROUND(SUM(Tableau_A!W38),1),"Supply &gt; Use",""))</f>
        <v/>
      </c>
      <c r="X39" s="179" t="str">
        <f>IF(ROUND(SUM(X38),1)&gt;ROUND(SUM(Tableau_A!X38),1),"Supply &lt; Use",IF(ROUND(SUM(X38),1)&lt;ROUND(SUM(Tableau_A!X38),1),"Supply &gt; Use",""))</f>
        <v/>
      </c>
      <c r="Y39" s="179" t="str">
        <f>IF(ROUND(SUM(Y38),1)&gt;ROUND(SUM(Tableau_A!Y38),1),"Supply &lt; Use",IF(ROUND(SUM(Y38),1)&lt;ROUND(SUM(Tableau_A!Y38),1),"Supply &gt; Use",""))</f>
        <v/>
      </c>
      <c r="Z39" s="179" t="str">
        <f>IF(ROUND(SUM(Z38),1)&gt;ROUND(SUM(Tableau_A!Z38),1),"Supply &lt; Use",IF(ROUND(SUM(Z38),1)&lt;ROUND(SUM(Tableau_A!Z38),1),"Supply &gt; Use",""))</f>
        <v/>
      </c>
      <c r="AA39" s="179" t="str">
        <f>IF(ROUND(SUM(AA38),1)&gt;ROUND(SUM(Tableau_A!AA38),1),"Supply &lt; Use",IF(ROUND(SUM(AA38),1)&lt;ROUND(SUM(Tableau_A!AA38),1),"Supply &gt; Use",""))</f>
        <v/>
      </c>
      <c r="AB39" s="179" t="str">
        <f>IF(ROUND(SUM(AB38),1)&gt;ROUND(SUM(Tableau_A!AB38),1),"Supply &lt; Use",IF(ROUND(SUM(AB38),1)&lt;ROUND(SUM(Tableau_A!AB38),1),"Supply &gt; Use",""))</f>
        <v/>
      </c>
      <c r="AC39" s="179" t="str">
        <f>IF(ROUND(SUM(AC38),1)&gt;ROUND(SUM(Tableau_A!AC38),1),"Supply &lt; Use",IF(ROUND(SUM(AC38),1)&lt;ROUND(SUM(Tableau_A!AC38),1),"Supply &gt; Use",""))</f>
        <v/>
      </c>
      <c r="AD39" s="179" t="str">
        <f>IF(ROUND(SUM(AD38),1)&gt;ROUND(SUM(Tableau_A!AD38),1),"Supply &lt; Use",IF(ROUND(SUM(AD38),1)&lt;ROUND(SUM(Tableau_A!AD38),1),"Supply &gt; Use",""))</f>
        <v/>
      </c>
      <c r="AE39" s="179" t="str">
        <f>IF(ROUND(SUM(AE38),1)&gt;ROUND(SUM(Tableau_A!AE38),1),"Supply &lt; Use",IF(ROUND(SUM(AE38),1)&lt;ROUND(SUM(Tableau_A!AE38),1),"Supply &gt; Use",""))</f>
        <v/>
      </c>
      <c r="AF39" s="179" t="str">
        <f>IF(ROUND(SUM(AF38),1)&gt;ROUND(SUM(Tableau_A!AF38),1),"Supply &lt; Use",IF(ROUND(SUM(AF38),1)&lt;ROUND(SUM(Tableau_A!AF38),1),"Supply &gt; Use",""))</f>
        <v/>
      </c>
      <c r="AG39" s="179" t="str">
        <f>IF(ROUND(SUM(AG38),1)&gt;ROUND(SUM(Tableau_A!AG38),1),"Supply &lt; Use",IF(ROUND(SUM(AG38),1)&lt;ROUND(SUM(Tableau_A!AG38),1),"Supply &gt; Use",""))</f>
        <v/>
      </c>
      <c r="AH39" s="179" t="str">
        <f>IF(ROUND(SUM(AH38),1)&gt;ROUND(SUM(Tableau_A!AH38),1),"Supply &lt; Use",IF(ROUND(SUM(AH38),1)&lt;ROUND(SUM(Tableau_A!AH38),1),"Supply &gt; Use",""))</f>
        <v/>
      </c>
      <c r="AI39" s="179" t="str">
        <f>IF(ROUND(SUM(AI38),1)&gt;ROUND(SUM(Tableau_A!AI38),1),"Supply &lt; Use",IF(ROUND(SUM(AI38),1)&lt;ROUND(SUM(Tableau_A!AI38),1),"Supply &gt; Use",""))</f>
        <v/>
      </c>
      <c r="AJ39" s="179" t="str">
        <f>IF(ROUND(SUM(AJ38),1)&gt;ROUND(SUM(Tableau_A!AJ38),1),"Supply &lt; Use",IF(ROUND(SUM(AJ38),1)&lt;ROUND(SUM(Tableau_A!AJ38),1),"Supply &gt; Use",""))</f>
        <v/>
      </c>
      <c r="AK39" s="179" t="str">
        <f>IF(ROUND(SUM(AK38),1)&gt;ROUND(SUM(Tableau_A!AK38),1),"Supply &lt; Use",IF(ROUND(SUM(AK38),1)&lt;ROUND(SUM(Tableau_A!AK38),1),"Supply &gt; Use",""))</f>
        <v/>
      </c>
      <c r="AL39" s="179" t="str">
        <f>IF(ROUND(SUM(AL38),1)&gt;ROUND(SUM(Tableau_A!AL38),1),"Supply &lt; Use",IF(ROUND(SUM(AL38),1)&lt;ROUND(SUM(Tableau_A!AL38),1),"Supply &gt; Use",""))</f>
        <v/>
      </c>
      <c r="AM39" s="179" t="str">
        <f>IF(ROUND(SUM(AM38),1)&gt;ROUND(SUM(Tableau_A!AM38),1),"Supply &lt; Use",IF(ROUND(SUM(AM38),1)&lt;ROUND(SUM(Tableau_A!AM38),1),"Supply &gt; Use",""))</f>
        <v/>
      </c>
      <c r="AN39" s="179" t="str">
        <f>IF(ROUND(SUM(AN38),1)&gt;ROUND(SUM(Tableau_A!AN38),1),"Supply &lt; Use",IF(ROUND(SUM(AN38),1)&lt;ROUND(SUM(Tableau_A!AN38),1),"Supply &gt; Use",""))</f>
        <v/>
      </c>
      <c r="AO39" s="179" t="str">
        <f>IF(ROUND(SUM(AO38),1)&gt;ROUND(SUM(Tableau_A!AO38),1),"Supply &lt; Use",IF(ROUND(SUM(AO38),1)&lt;ROUND(SUM(Tableau_A!AO38),1),"Supply &gt; Use",""))</f>
        <v/>
      </c>
      <c r="AP39" s="179" t="str">
        <f>IF(ROUND(SUM(AP38),1)&gt;ROUND(SUM(Tableau_A!AP38),1),"Supply &lt; Use",IF(ROUND(SUM(AP38),1)&lt;ROUND(SUM(Tableau_A!AP38),1),"Supply &gt; Use",""))</f>
        <v/>
      </c>
      <c r="AQ39" s="179" t="str">
        <f>IF(ROUND(SUM(AQ38),1)&gt;ROUND(SUM(Tableau_A!AQ38),1),"Supply &lt; Use",IF(ROUND(SUM(AQ38),1)&lt;ROUND(SUM(Tableau_A!AQ38),1),"Supply &gt; Use",""))</f>
        <v/>
      </c>
      <c r="AR39" s="179" t="str">
        <f>IF(ROUND(SUM(AR38),1)&gt;ROUND(SUM(Tableau_A!AR38),1),"Supply &lt; Use",IF(ROUND(SUM(AR38),1)&lt;ROUND(SUM(Tableau_A!AR38),1),"Supply &gt; Use",""))</f>
        <v/>
      </c>
      <c r="AS39" s="179" t="str">
        <f>IF(ROUND(SUM(AS38),1)&gt;ROUND(SUM(Tableau_A!AS38),1),"Supply &lt; Use",IF(ROUND(SUM(AS38),1)&lt;ROUND(SUM(Tableau_A!AS38),1),"Supply &gt; Use",""))</f>
        <v/>
      </c>
      <c r="AT39" s="179" t="str">
        <f>IF(ROUND(SUM(AT38),1)&gt;ROUND(SUM(Tableau_A!AT38),1),"Supply &lt; Use",IF(ROUND(SUM(AT38),1)&lt;ROUND(SUM(Tableau_A!AT38),1),"Supply &gt; Use",""))</f>
        <v/>
      </c>
      <c r="AU39" s="179" t="str">
        <f>IF(ROUND(SUM(AU38),1)&gt;ROUND(SUM(Tableau_A!AU38),1),"Supply &lt; Use",IF(ROUND(SUM(AU38),1)&lt;ROUND(SUM(Tableau_A!AU38),1),"Supply &gt; Use",""))</f>
        <v/>
      </c>
      <c r="AV39" s="179" t="str">
        <f>IF(ROUND(SUM(AV38),1)&gt;ROUND(SUM(Tableau_A!AV38),1),"Supply &lt; Use",IF(ROUND(SUM(AV38),1)&lt;ROUND(SUM(Tableau_A!AV38),1),"Supply &gt; Use",""))</f>
        <v/>
      </c>
      <c r="AW39" s="179" t="str">
        <f>IF(ROUND(SUM(AW38),1)&gt;ROUND(SUM(Tableau_A!AW38),1),"Supply &lt; Use",IF(ROUND(SUM(AW38),1)&lt;ROUND(SUM(Tableau_A!AW38),1),"Supply &gt; Use",""))</f>
        <v/>
      </c>
      <c r="AX39" s="179" t="str">
        <f>IF(ROUND(SUM(AX38),1)&gt;ROUND(SUM(Tableau_A!AX38),1),"Supply &lt; Use",IF(ROUND(SUM(AX38),1)&lt;ROUND(SUM(Tableau_A!AX38),1),"Supply &gt; Use",""))</f>
        <v/>
      </c>
      <c r="AY39" s="179" t="str">
        <f>IF(ROUND(SUM(AY38),1)&gt;ROUND(SUM(Tableau_A!AY38),1),"Supply &lt; Use",IF(ROUND(SUM(AY38),1)&lt;ROUND(SUM(Tableau_A!AY38),1),"Supply &gt; Use",""))</f>
        <v/>
      </c>
      <c r="AZ39" s="179" t="str">
        <f>IF(ROUND(SUM(AZ38),1)&gt;ROUND(SUM(Tableau_A!AZ38),1),"Supply &lt; Use",IF(ROUND(SUM(AZ38),1)&lt;ROUND(SUM(Tableau_A!AZ38),1),"Supply &gt; Use",""))</f>
        <v/>
      </c>
      <c r="BA39" s="179" t="str">
        <f>IF(ROUND(SUM(BA38),1)&gt;ROUND(SUM(Tableau_A!BA38),1),"Supply &lt; Use",IF(ROUND(SUM(BA38),1)&lt;ROUND(SUM(Tableau_A!BA38),1),"Supply &gt; Use",""))</f>
        <v/>
      </c>
      <c r="BB39" s="179" t="str">
        <f>IF(ROUND(SUM(BB38),1)&gt;ROUND(SUM(Tableau_A!BB38),1),"Supply &lt; Use",IF(ROUND(SUM(BB38),1)&lt;ROUND(SUM(Tableau_A!BB38),1),"Supply &gt; Use",""))</f>
        <v/>
      </c>
      <c r="BC39" s="179" t="str">
        <f>IF(ROUND(SUM(BC38),1)&gt;ROUND(SUM(Tableau_A!BC38),1),"Supply &lt; Use",IF(ROUND(SUM(BC38),1)&lt;ROUND(SUM(Tableau_A!BC38),1),"Supply &gt; Use",""))</f>
        <v/>
      </c>
      <c r="BD39" s="179" t="str">
        <f>IF(ROUND(SUM(BD38),1)&gt;ROUND(SUM(Tableau_A!BD38),1),"Supply &lt; Use",IF(ROUND(SUM(BD38),1)&lt;ROUND(SUM(Tableau_A!BD38),1),"Supply &gt; Use",""))</f>
        <v/>
      </c>
      <c r="BE39" s="179" t="str">
        <f>IF(ROUND(SUM(BE38),1)&gt;ROUND(SUM(Tableau_A!BE38),1),"Supply &lt; Use",IF(ROUND(SUM(BE38),1)&lt;ROUND(SUM(Tableau_A!BE38),1),"Supply &gt; Use",""))</f>
        <v/>
      </c>
      <c r="BF39" s="179" t="str">
        <f>IF(ROUND(SUM(BF38),1)&gt;ROUND(SUM(Tableau_A!BF38),1),"Supply &lt; Use",IF(ROUND(SUM(BF38),1)&lt;ROUND(SUM(Tableau_A!BF38),1),"Supply &gt; Use",""))</f>
        <v/>
      </c>
      <c r="BG39" s="179" t="str">
        <f>IF(ROUND(SUM(BG38),1)&gt;ROUND(SUM(Tableau_A!BG38),1),"Supply &lt; Use",IF(ROUND(SUM(BG38),1)&lt;ROUND(SUM(Tableau_A!BG38),1),"Supply &gt; Use",""))</f>
        <v/>
      </c>
      <c r="BH39" s="179" t="str">
        <f>IF(ROUND(SUM(BH38),1)&gt;ROUND(SUM(Tableau_A!BH38),1),"Supply &lt; Use",IF(ROUND(SUM(BH38),1)&lt;ROUND(SUM(Tableau_A!BH38),1),"Supply &gt; Use",""))</f>
        <v/>
      </c>
      <c r="BI39" s="179" t="str">
        <f>IF(ROUND(SUM(BI38),1)&gt;ROUND(SUM(Tableau_A!BI38),1),"Supply &lt; Use",IF(ROUND(SUM(BI38),1)&lt;ROUND(SUM(Tableau_A!BI38),1),"Supply &gt; Use",""))</f>
        <v/>
      </c>
      <c r="BJ39" s="179" t="str">
        <f>IF(ROUND(SUM(BJ38),1)&gt;ROUND(SUM(Tableau_A!BJ38),1),"Supply &lt; Use",IF(ROUND(SUM(BJ38),1)&lt;ROUND(SUM(Tableau_A!BJ38),1),"Supply &gt; Use",""))</f>
        <v/>
      </c>
      <c r="BK39" s="179" t="str">
        <f>IF(ROUND(SUM(BK38),1)&gt;ROUND(SUM(Tableau_A!BK38),1),"Supply &lt; Use",IF(ROUND(SUM(BK38),1)&lt;ROUND(SUM(Tableau_A!BK38),1),"Supply &gt; Use",""))</f>
        <v/>
      </c>
      <c r="BL39" s="179" t="str">
        <f>IF(ROUND(SUM(BL38),1)&gt;ROUND(SUM(Tableau_A!BL38),1),"Supply &lt; Use",IF(ROUND(SUM(BL38),1)&lt;ROUND(SUM(Tableau_A!BL38),1),"Supply &gt; Use",""))</f>
        <v/>
      </c>
      <c r="BM39" s="179" t="str">
        <f>IF(ROUND(SUM(BM38),1)&gt;ROUND(SUM(Tableau_A!BM38),1),"Supply &lt; Use",IF(ROUND(SUM(BM38),1)&lt;ROUND(SUM(Tableau_A!BM38),1),"Supply &gt; Use",""))</f>
        <v/>
      </c>
      <c r="BN39" s="179" t="str">
        <f>IF(ROUND(SUM(BN38),1)&gt;ROUND(SUM(Tableau_A!BN38),1),"Supply &lt; Use",IF(ROUND(SUM(BN38),1)&lt;ROUND(SUM(Tableau_A!BN38),1),"Supply &gt; Use",""))</f>
        <v/>
      </c>
      <c r="BO39" s="179" t="str">
        <f>IF(ROUND(SUM(BO38),1)&gt;ROUND(SUM(Tableau_A!BO38),1),"Supply &lt; Use",IF(ROUND(SUM(BO38),1)&lt;ROUND(SUM(Tableau_A!BO38),1),"Supply &gt; Use",""))</f>
        <v/>
      </c>
      <c r="BP39" s="179" t="str">
        <f>IF(ROUND(SUM(BP38),1)&gt;ROUND(SUM(Tableau_A!BP38),1),"Supply &lt; Use",IF(ROUND(SUM(BP38),1)&lt;ROUND(SUM(Tableau_A!BP38),1),"Supply &gt; Use",""))</f>
        <v/>
      </c>
      <c r="BQ39" s="179" t="str">
        <f>IF(ROUND(SUM(BQ38),1)&gt;ROUND(SUM(Tableau_A!BQ38),1),"Supply &lt; Use",IF(ROUND(SUM(BQ38),1)&lt;ROUND(SUM(Tableau_A!BQ38),1),"Supply &gt; Use",""))</f>
        <v/>
      </c>
      <c r="BR39" s="179" t="str">
        <f>IF(ROUND(SUM(BR38),1)&gt;ROUND(SUM(Tableau_A!BR38),1),"Supply &lt; Use",IF(ROUND(SUM(BR38),1)&lt;ROUND(SUM(Tableau_A!BR38),1),"Supply &gt; Use",""))</f>
        <v/>
      </c>
      <c r="BS39" s="179" t="str">
        <f>IF(ROUND(SUM(BS38),1)&gt;ROUND(SUM(Tableau_A!BS38),1),"Supply &lt; Use",IF(ROUND(SUM(BS38),1)&lt;ROUND(SUM(Tableau_A!BS38),1),"Supply &gt; Use",""))</f>
        <v/>
      </c>
      <c r="BT39" s="179" t="str">
        <f>IF(ROUND(SUM(BT38),1)&gt;ROUND(SUM(Tableau_A!BT38),1),"Supply &lt; Use",IF(ROUND(SUM(BT38),1)&lt;ROUND(SUM(Tableau_A!BT38),1),"Supply &gt; Use",""))</f>
        <v/>
      </c>
      <c r="BU39" s="179" t="str">
        <f>IF(ROUND(SUM(BU38),1)&gt;ROUND(SUM(Tableau_A!BU38),1),"Supply &lt; Use",IF(ROUND(SUM(BU38),1)&lt;ROUND(SUM(Tableau_A!BU38),1),"Supply &gt; Use",""))</f>
        <v/>
      </c>
      <c r="BV39" s="179" t="str">
        <f>IF(ROUND(SUM(BV38),1)&gt;ROUND(SUM(Tableau_A!BV38),1),"Supply &lt; Use",IF(ROUND(SUM(BV38),1)&lt;ROUND(SUM(Tableau_A!BV38),1),"Supply &gt; Use",""))</f>
        <v/>
      </c>
      <c r="BW39" s="179" t="str">
        <f>IF(ROUND(SUM(BW38),1)&gt;ROUND(SUM(Tableau_A!BW38),1),"Supply &lt; Use",IF(ROUND(SUM(BW38),1)&lt;ROUND(SUM(Tableau_A!BW38),1),"Supply &gt; Use",""))</f>
        <v/>
      </c>
      <c r="BX39" s="179" t="str">
        <f>IF(ROUND(SUM(BX38),1)&gt;ROUND(SUM(Tableau_A!BX38),1),"Supply &lt; Use",IF(ROUND(SUM(BX38),1)&lt;ROUND(SUM(Tableau_A!BX38),1),"Supply &gt; Use",""))</f>
        <v/>
      </c>
      <c r="BY39" s="179" t="str">
        <f>IF(ROUND(SUM(BY38),1)&gt;ROUND(SUM(Tableau_A!BY38),1),"Supply &lt; Use",IF(ROUND(SUM(BY38),1)&lt;ROUND(SUM(Tableau_A!BY38),1),"Supply &gt; Use",""))</f>
        <v/>
      </c>
      <c r="BZ39" s="179" t="str">
        <f>IF(ROUND(SUM(BZ38),1)&gt;ROUND(SUM(Tableau_A!BZ38),1),"Supply &lt; Use",IF(ROUND(SUM(BZ38),1)&lt;ROUND(SUM(Tableau_A!BZ38),1),"Supply &gt; Use",""))</f>
        <v/>
      </c>
      <c r="CA39" s="179" t="str">
        <f>IF(ROUND(SUM(CA38),1)&gt;ROUND(SUM(Tableau_A!CA38),1),"Supply &lt; Use",IF(ROUND(SUM(CA38),1)&lt;ROUND(SUM(Tableau_A!CA38),1),"Supply &gt; Use",""))</f>
        <v/>
      </c>
      <c r="CB39" s="179" t="str">
        <f>IF(ROUND(SUM(CB38),1)&gt;ROUND(SUM(Tableau_A!CB38),1),"Supply &lt; Use",IF(ROUND(SUM(CB38),1)&lt;ROUND(SUM(Tableau_A!CB38),1),"Supply &gt; Use",""))</f>
        <v/>
      </c>
      <c r="CC39" s="179" t="str">
        <f>IF(ROUND(SUM(CC38),1)&gt;ROUND(SUM(Tableau_A!CC38),1),"Supply &lt; Use",IF(ROUND(SUM(CC38),1)&lt;ROUND(SUM(Tableau_A!CC38),1),"Supply &gt; Use",""))</f>
        <v/>
      </c>
      <c r="CD39" s="179" t="str">
        <f>IF(ROUND(SUM(CD38),1)&gt;ROUND(SUM(Tableau_A!CD38),1),"Supply &lt; Use",IF(ROUND(SUM(CD38),1)&lt;ROUND(SUM(Tableau_A!CD38),1),"Supply &gt; Use",""))</f>
        <v/>
      </c>
      <c r="CE39" s="179" t="str">
        <f>IF(ROUND(SUM(CE38),1)&gt;ROUND(SUM(Tableau_A!CE38),1),"Supply &lt; Use",IF(ROUND(SUM(CE38),1)&lt;ROUND(SUM(Tableau_A!CE38),1),"Supply &gt; Use",""))</f>
        <v/>
      </c>
      <c r="CF39" s="179" t="str">
        <f>IF(ROUND(SUM(CF38),1)&gt;ROUND(SUM(Tableau_A!CF38),1),"Supply &lt; Use",IF(ROUND(SUM(CF38),1)&lt;ROUND(SUM(Tableau_A!CF38),1),"Supply &gt; Use",""))</f>
        <v/>
      </c>
      <c r="CG39" s="179"/>
      <c r="CH39" s="179"/>
      <c r="CI39" s="179"/>
      <c r="CJ39" s="179"/>
      <c r="CK39" s="179" t="str">
        <f>IF(ROUND(SUM(CK38),1)&gt;ROUND(SUM(Tableau_A!CK38),1),"Supply &lt; Use",IF(ROUND(SUM(CK38),1)&lt;ROUND(SUM(Tableau_A!CK38),1),"Supply &gt; Use",""))</f>
        <v/>
      </c>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11" priority="1" stopIfTrue="1" operator="containsText" text="Supply &lt; Use">
      <formula>NOT(ISERROR(SEARCH("Supply &lt; Use",C3)))</formula>
    </cfRule>
    <cfRule type="containsText" dxfId="10"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CAB83269-42AF-4547-98ED-57686648F52F}">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E683BA2B-4BBD-4126-9B81-98D52CD1BF78}">
      <formula1>OR(AND(ISNUMBER(C3),C3&gt;=0),C3=":")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F4E-A5DF-44C8-82E5-94821B129A19}">
  <sheetPr codeName="Sheet2">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345</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326">
        <v>69463.05246281196</v>
      </c>
      <c r="D3" s="326">
        <v>46004.03137389847</v>
      </c>
      <c r="E3" s="326">
        <v>1350.7307439999995</v>
      </c>
      <c r="F3" s="326">
        <v>44653.300629898469</v>
      </c>
      <c r="G3" s="326">
        <v>0</v>
      </c>
      <c r="H3" s="326">
        <v>0</v>
      </c>
      <c r="I3" s="326">
        <v>15333.918283095263</v>
      </c>
      <c r="J3" s="326">
        <v>0</v>
      </c>
      <c r="K3" s="326">
        <v>0</v>
      </c>
      <c r="L3" s="326">
        <v>0</v>
      </c>
      <c r="M3" s="326">
        <v>0</v>
      </c>
      <c r="N3" s="326">
        <v>0</v>
      </c>
      <c r="O3" s="326">
        <v>0</v>
      </c>
      <c r="P3" s="326">
        <v>15333.918283095263</v>
      </c>
      <c r="Q3" s="326">
        <v>0</v>
      </c>
      <c r="R3" s="326">
        <v>0</v>
      </c>
      <c r="S3" s="326">
        <v>0</v>
      </c>
      <c r="T3" s="326">
        <v>0</v>
      </c>
      <c r="U3" s="326">
        <v>0</v>
      </c>
      <c r="V3" s="326">
        <v>0</v>
      </c>
      <c r="W3" s="326">
        <v>0</v>
      </c>
      <c r="X3" s="326">
        <v>0</v>
      </c>
      <c r="Y3" s="326">
        <v>0</v>
      </c>
      <c r="Z3" s="326">
        <v>0</v>
      </c>
      <c r="AA3" s="326">
        <v>0</v>
      </c>
      <c r="AB3" s="326">
        <v>0</v>
      </c>
      <c r="AC3" s="326">
        <v>8125.1028058182301</v>
      </c>
      <c r="AD3" s="326">
        <v>0</v>
      </c>
      <c r="AE3" s="326">
        <v>0</v>
      </c>
      <c r="AF3" s="326">
        <v>0</v>
      </c>
      <c r="AG3" s="326">
        <v>0</v>
      </c>
      <c r="AH3" s="326">
        <v>0</v>
      </c>
      <c r="AI3" s="326">
        <v>0</v>
      </c>
      <c r="AJ3" s="326">
        <v>0</v>
      </c>
      <c r="AK3" s="326">
        <v>0</v>
      </c>
      <c r="AL3" s="326">
        <v>0</v>
      </c>
      <c r="AM3" s="326">
        <v>0</v>
      </c>
      <c r="AN3" s="326">
        <v>0</v>
      </c>
      <c r="AO3" s="326">
        <v>0</v>
      </c>
      <c r="AP3" s="326">
        <v>0</v>
      </c>
      <c r="AQ3" s="326">
        <v>0</v>
      </c>
      <c r="AR3" s="326">
        <v>0</v>
      </c>
      <c r="AS3" s="326">
        <v>0</v>
      </c>
      <c r="AT3" s="326">
        <v>0</v>
      </c>
      <c r="AU3" s="326">
        <v>0</v>
      </c>
      <c r="AV3" s="326">
        <v>0</v>
      </c>
      <c r="AW3" s="326">
        <v>0</v>
      </c>
      <c r="AX3" s="326">
        <v>0</v>
      </c>
      <c r="AY3" s="326">
        <v>0</v>
      </c>
      <c r="AZ3" s="326">
        <v>0</v>
      </c>
      <c r="BA3" s="326">
        <v>0</v>
      </c>
      <c r="BB3" s="326">
        <v>0</v>
      </c>
      <c r="BC3" s="326">
        <v>0</v>
      </c>
      <c r="BD3" s="326">
        <v>0</v>
      </c>
      <c r="BE3" s="326">
        <v>0</v>
      </c>
      <c r="BF3" s="326">
        <v>0</v>
      </c>
      <c r="BG3" s="326">
        <v>0</v>
      </c>
      <c r="BH3" s="326">
        <v>0</v>
      </c>
      <c r="BI3" s="326">
        <v>0</v>
      </c>
      <c r="BJ3" s="326">
        <v>0</v>
      </c>
      <c r="BK3" s="326">
        <v>0</v>
      </c>
      <c r="BL3" s="326">
        <v>0</v>
      </c>
      <c r="BM3" s="326">
        <v>0</v>
      </c>
      <c r="BN3" s="326">
        <v>0</v>
      </c>
      <c r="BO3" s="326">
        <v>0</v>
      </c>
      <c r="BP3" s="326">
        <v>0</v>
      </c>
      <c r="BQ3" s="326">
        <v>0</v>
      </c>
      <c r="BR3" s="326">
        <v>0</v>
      </c>
      <c r="BS3" s="326">
        <v>0</v>
      </c>
      <c r="BT3" s="326">
        <v>0</v>
      </c>
      <c r="BU3" s="326">
        <v>0</v>
      </c>
      <c r="BV3" s="326">
        <v>0</v>
      </c>
      <c r="BW3" s="326">
        <v>0</v>
      </c>
      <c r="BX3" s="326">
        <v>0</v>
      </c>
      <c r="BY3" s="326">
        <v>0</v>
      </c>
      <c r="BZ3" s="326">
        <v>0</v>
      </c>
      <c r="CA3" s="326">
        <v>0</v>
      </c>
      <c r="CB3" s="326">
        <v>0</v>
      </c>
      <c r="CC3" s="327"/>
      <c r="CD3" s="327"/>
      <c r="CE3" s="327"/>
      <c r="CF3" s="327"/>
      <c r="CG3" s="327"/>
      <c r="CH3" s="328"/>
      <c r="CI3" s="327"/>
      <c r="CJ3" s="327"/>
      <c r="CK3" s="326">
        <v>69463.05246281196</v>
      </c>
      <c r="CL3" s="144"/>
    </row>
    <row r="4" spans="1:90" s="152" customFormat="1" ht="26.25" customHeight="1" x14ac:dyDescent="0.25">
      <c r="A4" s="292" t="s">
        <v>123</v>
      </c>
      <c r="B4" s="213" t="s">
        <v>88</v>
      </c>
      <c r="C4" s="146">
        <v>0</v>
      </c>
      <c r="D4" s="147">
        <v>0</v>
      </c>
      <c r="E4" s="148">
        <v>0</v>
      </c>
      <c r="F4" s="148">
        <v>0</v>
      </c>
      <c r="G4" s="148">
        <v>0</v>
      </c>
      <c r="H4" s="147">
        <v>0</v>
      </c>
      <c r="I4" s="147">
        <v>0</v>
      </c>
      <c r="J4" s="148">
        <v>0</v>
      </c>
      <c r="K4" s="148">
        <v>0</v>
      </c>
      <c r="L4" s="148">
        <v>0</v>
      </c>
      <c r="M4" s="148">
        <v>0</v>
      </c>
      <c r="N4" s="148">
        <v>0</v>
      </c>
      <c r="O4" s="148">
        <v>0</v>
      </c>
      <c r="P4" s="148">
        <v>0</v>
      </c>
      <c r="Q4" s="148">
        <v>0</v>
      </c>
      <c r="R4" s="148">
        <v>0</v>
      </c>
      <c r="S4" s="148">
        <v>0</v>
      </c>
      <c r="T4" s="148">
        <v>0</v>
      </c>
      <c r="U4" s="148">
        <v>0</v>
      </c>
      <c r="V4" s="148">
        <v>0</v>
      </c>
      <c r="W4" s="148">
        <v>0</v>
      </c>
      <c r="X4" s="148">
        <v>0</v>
      </c>
      <c r="Y4" s="148">
        <v>0</v>
      </c>
      <c r="Z4" s="148">
        <v>0</v>
      </c>
      <c r="AA4" s="148">
        <v>0</v>
      </c>
      <c r="AB4" s="148">
        <v>0</v>
      </c>
      <c r="AC4" s="147">
        <v>0</v>
      </c>
      <c r="AD4" s="147">
        <v>0</v>
      </c>
      <c r="AE4" s="148">
        <v>0</v>
      </c>
      <c r="AF4" s="148">
        <v>0</v>
      </c>
      <c r="AG4" s="147">
        <v>0</v>
      </c>
      <c r="AH4" s="147">
        <v>0</v>
      </c>
      <c r="AI4" s="148">
        <v>0</v>
      </c>
      <c r="AJ4" s="148">
        <v>0</v>
      </c>
      <c r="AK4" s="148">
        <v>0</v>
      </c>
      <c r="AL4" s="147">
        <v>0</v>
      </c>
      <c r="AM4" s="148">
        <v>0</v>
      </c>
      <c r="AN4" s="148">
        <v>0</v>
      </c>
      <c r="AO4" s="148">
        <v>0</v>
      </c>
      <c r="AP4" s="148">
        <v>0</v>
      </c>
      <c r="AQ4" s="148">
        <v>0</v>
      </c>
      <c r="AR4" s="147">
        <v>0</v>
      </c>
      <c r="AS4" s="147">
        <v>0</v>
      </c>
      <c r="AT4" s="148">
        <v>0</v>
      </c>
      <c r="AU4" s="148">
        <v>0</v>
      </c>
      <c r="AV4" s="148">
        <v>0</v>
      </c>
      <c r="AW4" s="148">
        <v>0</v>
      </c>
      <c r="AX4" s="147">
        <v>0</v>
      </c>
      <c r="AY4" s="148">
        <v>0</v>
      </c>
      <c r="AZ4" s="148">
        <v>0</v>
      </c>
      <c r="BA4" s="148">
        <v>0</v>
      </c>
      <c r="BB4" s="147">
        <v>0</v>
      </c>
      <c r="BC4" s="148">
        <v>0</v>
      </c>
      <c r="BD4" s="147">
        <v>0</v>
      </c>
      <c r="BE4" s="148">
        <v>0</v>
      </c>
      <c r="BF4" s="148">
        <v>0</v>
      </c>
      <c r="BG4" s="148">
        <v>0</v>
      </c>
      <c r="BH4" s="148">
        <v>0</v>
      </c>
      <c r="BI4" s="148">
        <v>0</v>
      </c>
      <c r="BJ4" s="147">
        <v>0</v>
      </c>
      <c r="BK4" s="148">
        <v>0</v>
      </c>
      <c r="BL4" s="148">
        <v>0</v>
      </c>
      <c r="BM4" s="148">
        <v>0</v>
      </c>
      <c r="BN4" s="148">
        <v>0</v>
      </c>
      <c r="BO4" s="147">
        <v>0</v>
      </c>
      <c r="BP4" s="147">
        <v>0</v>
      </c>
      <c r="BQ4" s="147">
        <v>0</v>
      </c>
      <c r="BR4" s="148">
        <v>0</v>
      </c>
      <c r="BS4" s="148">
        <v>0</v>
      </c>
      <c r="BT4" s="147">
        <v>0</v>
      </c>
      <c r="BU4" s="148">
        <v>0</v>
      </c>
      <c r="BV4" s="148">
        <v>0</v>
      </c>
      <c r="BW4" s="147">
        <v>0</v>
      </c>
      <c r="BX4" s="148">
        <v>0</v>
      </c>
      <c r="BY4" s="148">
        <v>0</v>
      </c>
      <c r="BZ4" s="148">
        <v>0</v>
      </c>
      <c r="CA4" s="147">
        <v>0</v>
      </c>
      <c r="CB4" s="147">
        <v>0</v>
      </c>
      <c r="CC4" s="149"/>
      <c r="CD4" s="150"/>
      <c r="CE4" s="150"/>
      <c r="CF4" s="150"/>
      <c r="CG4" s="149"/>
      <c r="CH4" s="151"/>
      <c r="CI4" s="149"/>
      <c r="CJ4" s="149"/>
      <c r="CK4" s="151">
        <v>0</v>
      </c>
      <c r="CL4" s="144"/>
    </row>
    <row r="5" spans="1:90" s="152" customFormat="1" ht="26.25" customHeight="1" x14ac:dyDescent="0.25">
      <c r="A5" s="293" t="s">
        <v>124</v>
      </c>
      <c r="B5" s="213" t="s">
        <v>89</v>
      </c>
      <c r="C5" s="146">
        <v>0</v>
      </c>
      <c r="D5" s="147">
        <v>0</v>
      </c>
      <c r="E5" s="148">
        <v>0</v>
      </c>
      <c r="F5" s="148">
        <v>0</v>
      </c>
      <c r="G5" s="148">
        <v>0</v>
      </c>
      <c r="H5" s="147">
        <v>0</v>
      </c>
      <c r="I5" s="147">
        <v>0</v>
      </c>
      <c r="J5" s="148">
        <v>0</v>
      </c>
      <c r="K5" s="148">
        <v>0</v>
      </c>
      <c r="L5" s="148">
        <v>0</v>
      </c>
      <c r="M5" s="148">
        <v>0</v>
      </c>
      <c r="N5" s="148">
        <v>0</v>
      </c>
      <c r="O5" s="148">
        <v>0</v>
      </c>
      <c r="P5" s="148">
        <v>0</v>
      </c>
      <c r="Q5" s="148">
        <v>0</v>
      </c>
      <c r="R5" s="148">
        <v>0</v>
      </c>
      <c r="S5" s="148">
        <v>0</v>
      </c>
      <c r="T5" s="148">
        <v>0</v>
      </c>
      <c r="U5" s="148">
        <v>0</v>
      </c>
      <c r="V5" s="148">
        <v>0</v>
      </c>
      <c r="W5" s="148">
        <v>0</v>
      </c>
      <c r="X5" s="148">
        <v>0</v>
      </c>
      <c r="Y5" s="148">
        <v>0</v>
      </c>
      <c r="Z5" s="148">
        <v>0</v>
      </c>
      <c r="AA5" s="148">
        <v>0</v>
      </c>
      <c r="AB5" s="148">
        <v>0</v>
      </c>
      <c r="AC5" s="147">
        <v>0</v>
      </c>
      <c r="AD5" s="147">
        <v>0</v>
      </c>
      <c r="AE5" s="148">
        <v>0</v>
      </c>
      <c r="AF5" s="148">
        <v>0</v>
      </c>
      <c r="AG5" s="147">
        <v>0</v>
      </c>
      <c r="AH5" s="147">
        <v>0</v>
      </c>
      <c r="AI5" s="148">
        <v>0</v>
      </c>
      <c r="AJ5" s="148">
        <v>0</v>
      </c>
      <c r="AK5" s="148">
        <v>0</v>
      </c>
      <c r="AL5" s="147">
        <v>0</v>
      </c>
      <c r="AM5" s="148">
        <v>0</v>
      </c>
      <c r="AN5" s="148">
        <v>0</v>
      </c>
      <c r="AO5" s="148">
        <v>0</v>
      </c>
      <c r="AP5" s="148">
        <v>0</v>
      </c>
      <c r="AQ5" s="148">
        <v>0</v>
      </c>
      <c r="AR5" s="147">
        <v>0</v>
      </c>
      <c r="AS5" s="147">
        <v>0</v>
      </c>
      <c r="AT5" s="148">
        <v>0</v>
      </c>
      <c r="AU5" s="148">
        <v>0</v>
      </c>
      <c r="AV5" s="148">
        <v>0</v>
      </c>
      <c r="AW5" s="148">
        <v>0</v>
      </c>
      <c r="AX5" s="147">
        <v>0</v>
      </c>
      <c r="AY5" s="148">
        <v>0</v>
      </c>
      <c r="AZ5" s="148">
        <v>0</v>
      </c>
      <c r="BA5" s="148">
        <v>0</v>
      </c>
      <c r="BB5" s="147">
        <v>0</v>
      </c>
      <c r="BC5" s="148">
        <v>0</v>
      </c>
      <c r="BD5" s="147">
        <v>0</v>
      </c>
      <c r="BE5" s="148">
        <v>0</v>
      </c>
      <c r="BF5" s="148">
        <v>0</v>
      </c>
      <c r="BG5" s="148">
        <v>0</v>
      </c>
      <c r="BH5" s="148">
        <v>0</v>
      </c>
      <c r="BI5" s="148">
        <v>0</v>
      </c>
      <c r="BJ5" s="147">
        <v>0</v>
      </c>
      <c r="BK5" s="148">
        <v>0</v>
      </c>
      <c r="BL5" s="148">
        <v>0</v>
      </c>
      <c r="BM5" s="148">
        <v>0</v>
      </c>
      <c r="BN5" s="148">
        <v>0</v>
      </c>
      <c r="BO5" s="147">
        <v>0</v>
      </c>
      <c r="BP5" s="147">
        <v>0</v>
      </c>
      <c r="BQ5" s="147">
        <v>0</v>
      </c>
      <c r="BR5" s="148">
        <v>0</v>
      </c>
      <c r="BS5" s="148">
        <v>0</v>
      </c>
      <c r="BT5" s="147">
        <v>0</v>
      </c>
      <c r="BU5" s="148">
        <v>0</v>
      </c>
      <c r="BV5" s="148">
        <v>0</v>
      </c>
      <c r="BW5" s="147">
        <v>0</v>
      </c>
      <c r="BX5" s="148">
        <v>0</v>
      </c>
      <c r="BY5" s="148">
        <v>0</v>
      </c>
      <c r="BZ5" s="148">
        <v>0</v>
      </c>
      <c r="CA5" s="147">
        <v>0</v>
      </c>
      <c r="CB5" s="147">
        <v>0</v>
      </c>
      <c r="CC5" s="149"/>
      <c r="CD5" s="150"/>
      <c r="CE5" s="150"/>
      <c r="CF5" s="150"/>
      <c r="CG5" s="149"/>
      <c r="CH5" s="153"/>
      <c r="CI5" s="149"/>
      <c r="CJ5" s="149"/>
      <c r="CK5" s="151">
        <v>0</v>
      </c>
      <c r="CL5" s="144"/>
    </row>
    <row r="6" spans="1:90" s="152" customFormat="1" ht="26.25" customHeight="1" x14ac:dyDescent="0.25">
      <c r="A6" s="293" t="s">
        <v>125</v>
      </c>
      <c r="B6" s="213" t="s">
        <v>90</v>
      </c>
      <c r="C6" s="146">
        <v>705.64349879999997</v>
      </c>
      <c r="D6" s="147">
        <v>0</v>
      </c>
      <c r="E6" s="148">
        <v>0</v>
      </c>
      <c r="F6" s="148">
        <v>0</v>
      </c>
      <c r="G6" s="148">
        <v>0</v>
      </c>
      <c r="H6" s="147">
        <v>0</v>
      </c>
      <c r="I6" s="147">
        <v>0</v>
      </c>
      <c r="J6" s="148">
        <v>0</v>
      </c>
      <c r="K6" s="148">
        <v>0</v>
      </c>
      <c r="L6" s="148">
        <v>0</v>
      </c>
      <c r="M6" s="148">
        <v>0</v>
      </c>
      <c r="N6" s="148">
        <v>0</v>
      </c>
      <c r="O6" s="148">
        <v>0</v>
      </c>
      <c r="P6" s="148">
        <v>0</v>
      </c>
      <c r="Q6" s="148">
        <v>0</v>
      </c>
      <c r="R6" s="148">
        <v>0</v>
      </c>
      <c r="S6" s="148">
        <v>0</v>
      </c>
      <c r="T6" s="148">
        <v>0</v>
      </c>
      <c r="U6" s="148">
        <v>0</v>
      </c>
      <c r="V6" s="148">
        <v>0</v>
      </c>
      <c r="W6" s="148">
        <v>0</v>
      </c>
      <c r="X6" s="148">
        <v>0</v>
      </c>
      <c r="Y6" s="148">
        <v>0</v>
      </c>
      <c r="Z6" s="148">
        <v>0</v>
      </c>
      <c r="AA6" s="148">
        <v>0</v>
      </c>
      <c r="AB6" s="148">
        <v>0</v>
      </c>
      <c r="AC6" s="147">
        <v>705.64349879999997</v>
      </c>
      <c r="AD6" s="147">
        <v>0</v>
      </c>
      <c r="AE6" s="148">
        <v>0</v>
      </c>
      <c r="AF6" s="148">
        <v>0</v>
      </c>
      <c r="AG6" s="147">
        <v>0</v>
      </c>
      <c r="AH6" s="147">
        <v>0</v>
      </c>
      <c r="AI6" s="148">
        <v>0</v>
      </c>
      <c r="AJ6" s="148">
        <v>0</v>
      </c>
      <c r="AK6" s="148">
        <v>0</v>
      </c>
      <c r="AL6" s="147">
        <v>0</v>
      </c>
      <c r="AM6" s="148">
        <v>0</v>
      </c>
      <c r="AN6" s="148">
        <v>0</v>
      </c>
      <c r="AO6" s="148">
        <v>0</v>
      </c>
      <c r="AP6" s="148">
        <v>0</v>
      </c>
      <c r="AQ6" s="148">
        <v>0</v>
      </c>
      <c r="AR6" s="147">
        <v>0</v>
      </c>
      <c r="AS6" s="147">
        <v>0</v>
      </c>
      <c r="AT6" s="148">
        <v>0</v>
      </c>
      <c r="AU6" s="148">
        <v>0</v>
      </c>
      <c r="AV6" s="148">
        <v>0</v>
      </c>
      <c r="AW6" s="148">
        <v>0</v>
      </c>
      <c r="AX6" s="147">
        <v>0</v>
      </c>
      <c r="AY6" s="148">
        <v>0</v>
      </c>
      <c r="AZ6" s="148">
        <v>0</v>
      </c>
      <c r="BA6" s="148">
        <v>0</v>
      </c>
      <c r="BB6" s="147">
        <v>0</v>
      </c>
      <c r="BC6" s="148">
        <v>0</v>
      </c>
      <c r="BD6" s="147">
        <v>0</v>
      </c>
      <c r="BE6" s="148">
        <v>0</v>
      </c>
      <c r="BF6" s="148">
        <v>0</v>
      </c>
      <c r="BG6" s="148">
        <v>0</v>
      </c>
      <c r="BH6" s="148">
        <v>0</v>
      </c>
      <c r="BI6" s="148">
        <v>0</v>
      </c>
      <c r="BJ6" s="147">
        <v>0</v>
      </c>
      <c r="BK6" s="148">
        <v>0</v>
      </c>
      <c r="BL6" s="148">
        <v>0</v>
      </c>
      <c r="BM6" s="148">
        <v>0</v>
      </c>
      <c r="BN6" s="148">
        <v>0</v>
      </c>
      <c r="BO6" s="147">
        <v>0</v>
      </c>
      <c r="BP6" s="147">
        <v>0</v>
      </c>
      <c r="BQ6" s="147">
        <v>0</v>
      </c>
      <c r="BR6" s="148">
        <v>0</v>
      </c>
      <c r="BS6" s="148">
        <v>0</v>
      </c>
      <c r="BT6" s="147">
        <v>0</v>
      </c>
      <c r="BU6" s="148">
        <v>0</v>
      </c>
      <c r="BV6" s="148">
        <v>0</v>
      </c>
      <c r="BW6" s="147">
        <v>0</v>
      </c>
      <c r="BX6" s="148">
        <v>0</v>
      </c>
      <c r="BY6" s="148">
        <v>0</v>
      </c>
      <c r="BZ6" s="148">
        <v>0</v>
      </c>
      <c r="CA6" s="147">
        <v>0</v>
      </c>
      <c r="CB6" s="147">
        <v>0</v>
      </c>
      <c r="CC6" s="149"/>
      <c r="CD6" s="150"/>
      <c r="CE6" s="150"/>
      <c r="CF6" s="150"/>
      <c r="CG6" s="149"/>
      <c r="CH6" s="153"/>
      <c r="CI6" s="149"/>
      <c r="CJ6" s="149"/>
      <c r="CK6" s="151">
        <v>705.64349879999997</v>
      </c>
      <c r="CL6" s="144"/>
    </row>
    <row r="7" spans="1:90" s="152" customFormat="1" ht="26.25" customHeight="1" x14ac:dyDescent="0.25">
      <c r="A7" s="293" t="s">
        <v>126</v>
      </c>
      <c r="B7" s="213" t="s">
        <v>91</v>
      </c>
      <c r="C7" s="146">
        <v>2549.6375417348409</v>
      </c>
      <c r="D7" s="147">
        <v>0</v>
      </c>
      <c r="E7" s="148">
        <v>0</v>
      </c>
      <c r="F7" s="148">
        <v>0</v>
      </c>
      <c r="G7" s="148">
        <v>0</v>
      </c>
      <c r="H7" s="147">
        <v>0</v>
      </c>
      <c r="I7" s="147">
        <v>0</v>
      </c>
      <c r="J7" s="148">
        <v>0</v>
      </c>
      <c r="K7" s="148">
        <v>0</v>
      </c>
      <c r="L7" s="148">
        <v>0</v>
      </c>
      <c r="M7" s="148">
        <v>0</v>
      </c>
      <c r="N7" s="148">
        <v>0</v>
      </c>
      <c r="O7" s="148">
        <v>0</v>
      </c>
      <c r="P7" s="148">
        <v>0</v>
      </c>
      <c r="Q7" s="148">
        <v>0</v>
      </c>
      <c r="R7" s="148">
        <v>0</v>
      </c>
      <c r="S7" s="148">
        <v>0</v>
      </c>
      <c r="T7" s="148">
        <v>0</v>
      </c>
      <c r="U7" s="148">
        <v>0</v>
      </c>
      <c r="V7" s="148">
        <v>0</v>
      </c>
      <c r="W7" s="148">
        <v>0</v>
      </c>
      <c r="X7" s="148">
        <v>0</v>
      </c>
      <c r="Y7" s="148">
        <v>0</v>
      </c>
      <c r="Z7" s="148">
        <v>0</v>
      </c>
      <c r="AA7" s="148">
        <v>0</v>
      </c>
      <c r="AB7" s="148">
        <v>0</v>
      </c>
      <c r="AC7" s="147">
        <v>2549.6375417348409</v>
      </c>
      <c r="AD7" s="147">
        <v>0</v>
      </c>
      <c r="AE7" s="148">
        <v>0</v>
      </c>
      <c r="AF7" s="148">
        <v>0</v>
      </c>
      <c r="AG7" s="147">
        <v>0</v>
      </c>
      <c r="AH7" s="147">
        <v>0</v>
      </c>
      <c r="AI7" s="148">
        <v>0</v>
      </c>
      <c r="AJ7" s="148">
        <v>0</v>
      </c>
      <c r="AK7" s="148">
        <v>0</v>
      </c>
      <c r="AL7" s="147">
        <v>0</v>
      </c>
      <c r="AM7" s="148">
        <v>0</v>
      </c>
      <c r="AN7" s="148">
        <v>0</v>
      </c>
      <c r="AO7" s="148">
        <v>0</v>
      </c>
      <c r="AP7" s="148">
        <v>0</v>
      </c>
      <c r="AQ7" s="148">
        <v>0</v>
      </c>
      <c r="AR7" s="147">
        <v>0</v>
      </c>
      <c r="AS7" s="147">
        <v>0</v>
      </c>
      <c r="AT7" s="148">
        <v>0</v>
      </c>
      <c r="AU7" s="148">
        <v>0</v>
      </c>
      <c r="AV7" s="148">
        <v>0</v>
      </c>
      <c r="AW7" s="148">
        <v>0</v>
      </c>
      <c r="AX7" s="147">
        <v>0</v>
      </c>
      <c r="AY7" s="148">
        <v>0</v>
      </c>
      <c r="AZ7" s="148">
        <v>0</v>
      </c>
      <c r="BA7" s="148">
        <v>0</v>
      </c>
      <c r="BB7" s="147">
        <v>0</v>
      </c>
      <c r="BC7" s="148">
        <v>0</v>
      </c>
      <c r="BD7" s="147">
        <v>0</v>
      </c>
      <c r="BE7" s="148">
        <v>0</v>
      </c>
      <c r="BF7" s="148">
        <v>0</v>
      </c>
      <c r="BG7" s="148">
        <v>0</v>
      </c>
      <c r="BH7" s="148">
        <v>0</v>
      </c>
      <c r="BI7" s="148">
        <v>0</v>
      </c>
      <c r="BJ7" s="147">
        <v>0</v>
      </c>
      <c r="BK7" s="148">
        <v>0</v>
      </c>
      <c r="BL7" s="148">
        <v>0</v>
      </c>
      <c r="BM7" s="148">
        <v>0</v>
      </c>
      <c r="BN7" s="148">
        <v>0</v>
      </c>
      <c r="BO7" s="147">
        <v>0</v>
      </c>
      <c r="BP7" s="147">
        <v>0</v>
      </c>
      <c r="BQ7" s="147">
        <v>0</v>
      </c>
      <c r="BR7" s="148">
        <v>0</v>
      </c>
      <c r="BS7" s="148">
        <v>0</v>
      </c>
      <c r="BT7" s="147">
        <v>0</v>
      </c>
      <c r="BU7" s="148">
        <v>0</v>
      </c>
      <c r="BV7" s="148">
        <v>0</v>
      </c>
      <c r="BW7" s="147">
        <v>0</v>
      </c>
      <c r="BX7" s="148">
        <v>0</v>
      </c>
      <c r="BY7" s="148">
        <v>0</v>
      </c>
      <c r="BZ7" s="148">
        <v>0</v>
      </c>
      <c r="CA7" s="147">
        <v>0</v>
      </c>
      <c r="CB7" s="147">
        <v>0</v>
      </c>
      <c r="CC7" s="149"/>
      <c r="CD7" s="150"/>
      <c r="CE7" s="150"/>
      <c r="CF7" s="150"/>
      <c r="CG7" s="149"/>
      <c r="CH7" s="153"/>
      <c r="CI7" s="149"/>
      <c r="CJ7" s="149"/>
      <c r="CK7" s="151">
        <v>2549.6375417348409</v>
      </c>
      <c r="CL7" s="144"/>
    </row>
    <row r="8" spans="1:90" s="152" customFormat="1" ht="26.25" customHeight="1" x14ac:dyDescent="0.25">
      <c r="A8" s="293" t="s">
        <v>127</v>
      </c>
      <c r="B8" s="213" t="s">
        <v>92</v>
      </c>
      <c r="C8" s="146">
        <v>4815.0496261814769</v>
      </c>
      <c r="D8" s="147">
        <v>0</v>
      </c>
      <c r="E8" s="148">
        <v>0</v>
      </c>
      <c r="F8" s="148">
        <v>0</v>
      </c>
      <c r="G8" s="148">
        <v>0</v>
      </c>
      <c r="H8" s="147">
        <v>0</v>
      </c>
      <c r="I8" s="147">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7">
        <v>4815.0496261814769</v>
      </c>
      <c r="AD8" s="147">
        <v>0</v>
      </c>
      <c r="AE8" s="148">
        <v>0</v>
      </c>
      <c r="AF8" s="148">
        <v>0</v>
      </c>
      <c r="AG8" s="147">
        <v>0</v>
      </c>
      <c r="AH8" s="147">
        <v>0</v>
      </c>
      <c r="AI8" s="148">
        <v>0</v>
      </c>
      <c r="AJ8" s="148">
        <v>0</v>
      </c>
      <c r="AK8" s="148">
        <v>0</v>
      </c>
      <c r="AL8" s="147">
        <v>0</v>
      </c>
      <c r="AM8" s="148">
        <v>0</v>
      </c>
      <c r="AN8" s="148">
        <v>0</v>
      </c>
      <c r="AO8" s="148">
        <v>0</v>
      </c>
      <c r="AP8" s="148">
        <v>0</v>
      </c>
      <c r="AQ8" s="148">
        <v>0</v>
      </c>
      <c r="AR8" s="147">
        <v>0</v>
      </c>
      <c r="AS8" s="147">
        <v>0</v>
      </c>
      <c r="AT8" s="148">
        <v>0</v>
      </c>
      <c r="AU8" s="148">
        <v>0</v>
      </c>
      <c r="AV8" s="148">
        <v>0</v>
      </c>
      <c r="AW8" s="148">
        <v>0</v>
      </c>
      <c r="AX8" s="147">
        <v>0</v>
      </c>
      <c r="AY8" s="148">
        <v>0</v>
      </c>
      <c r="AZ8" s="148">
        <v>0</v>
      </c>
      <c r="BA8" s="148">
        <v>0</v>
      </c>
      <c r="BB8" s="147">
        <v>0</v>
      </c>
      <c r="BC8" s="148">
        <v>0</v>
      </c>
      <c r="BD8" s="147">
        <v>0</v>
      </c>
      <c r="BE8" s="148">
        <v>0</v>
      </c>
      <c r="BF8" s="148">
        <v>0</v>
      </c>
      <c r="BG8" s="148">
        <v>0</v>
      </c>
      <c r="BH8" s="148">
        <v>0</v>
      </c>
      <c r="BI8" s="148">
        <v>0</v>
      </c>
      <c r="BJ8" s="147">
        <v>0</v>
      </c>
      <c r="BK8" s="148">
        <v>0</v>
      </c>
      <c r="BL8" s="148">
        <v>0</v>
      </c>
      <c r="BM8" s="148">
        <v>0</v>
      </c>
      <c r="BN8" s="148">
        <v>0</v>
      </c>
      <c r="BO8" s="147">
        <v>0</v>
      </c>
      <c r="BP8" s="147">
        <v>0</v>
      </c>
      <c r="BQ8" s="147">
        <v>0</v>
      </c>
      <c r="BR8" s="148">
        <v>0</v>
      </c>
      <c r="BS8" s="148">
        <v>0</v>
      </c>
      <c r="BT8" s="147">
        <v>0</v>
      </c>
      <c r="BU8" s="148">
        <v>0</v>
      </c>
      <c r="BV8" s="148">
        <v>0</v>
      </c>
      <c r="BW8" s="147">
        <v>0</v>
      </c>
      <c r="BX8" s="148">
        <v>0</v>
      </c>
      <c r="BY8" s="148">
        <v>0</v>
      </c>
      <c r="BZ8" s="148">
        <v>0</v>
      </c>
      <c r="CA8" s="147">
        <v>0</v>
      </c>
      <c r="CB8" s="147">
        <v>0</v>
      </c>
      <c r="CC8" s="149"/>
      <c r="CD8" s="150"/>
      <c r="CE8" s="150"/>
      <c r="CF8" s="150"/>
      <c r="CG8" s="149"/>
      <c r="CH8" s="153"/>
      <c r="CI8" s="149"/>
      <c r="CJ8" s="149"/>
      <c r="CK8" s="151">
        <v>4815.0496261814769</v>
      </c>
      <c r="CL8" s="144"/>
    </row>
    <row r="9" spans="1:90" s="152" customFormat="1" ht="26.25" customHeight="1" x14ac:dyDescent="0.25">
      <c r="A9" s="293" t="s">
        <v>128</v>
      </c>
      <c r="B9" s="213" t="s">
        <v>93</v>
      </c>
      <c r="C9" s="146">
        <v>61337.949656993733</v>
      </c>
      <c r="D9" s="147">
        <v>46004.03137389847</v>
      </c>
      <c r="E9" s="148">
        <v>1350.7307439999995</v>
      </c>
      <c r="F9" s="148">
        <v>44653.300629898469</v>
      </c>
      <c r="G9" s="148">
        <v>0</v>
      </c>
      <c r="H9" s="147">
        <v>0</v>
      </c>
      <c r="I9" s="147">
        <v>15333.918283095263</v>
      </c>
      <c r="J9" s="148">
        <v>0</v>
      </c>
      <c r="K9" s="148">
        <v>0</v>
      </c>
      <c r="L9" s="148">
        <v>0</v>
      </c>
      <c r="M9" s="148">
        <v>0</v>
      </c>
      <c r="N9" s="148">
        <v>0</v>
      </c>
      <c r="O9" s="148">
        <v>0</v>
      </c>
      <c r="P9" s="148">
        <v>15333.918283095263</v>
      </c>
      <c r="Q9" s="148">
        <v>0</v>
      </c>
      <c r="R9" s="148">
        <v>0</v>
      </c>
      <c r="S9" s="148">
        <v>0</v>
      </c>
      <c r="T9" s="148">
        <v>0</v>
      </c>
      <c r="U9" s="148">
        <v>0</v>
      </c>
      <c r="V9" s="148">
        <v>0</v>
      </c>
      <c r="W9" s="148">
        <v>0</v>
      </c>
      <c r="X9" s="148">
        <v>0</v>
      </c>
      <c r="Y9" s="148">
        <v>0</v>
      </c>
      <c r="Z9" s="148">
        <v>0</v>
      </c>
      <c r="AA9" s="148">
        <v>0</v>
      </c>
      <c r="AB9" s="148">
        <v>0</v>
      </c>
      <c r="AC9" s="147">
        <v>0</v>
      </c>
      <c r="AD9" s="147">
        <v>0</v>
      </c>
      <c r="AE9" s="148">
        <v>0</v>
      </c>
      <c r="AF9" s="148">
        <v>0</v>
      </c>
      <c r="AG9" s="147">
        <v>0</v>
      </c>
      <c r="AH9" s="147">
        <v>0</v>
      </c>
      <c r="AI9" s="148">
        <v>0</v>
      </c>
      <c r="AJ9" s="148">
        <v>0</v>
      </c>
      <c r="AK9" s="148">
        <v>0</v>
      </c>
      <c r="AL9" s="147">
        <v>0</v>
      </c>
      <c r="AM9" s="148">
        <v>0</v>
      </c>
      <c r="AN9" s="148">
        <v>0</v>
      </c>
      <c r="AO9" s="148">
        <v>0</v>
      </c>
      <c r="AP9" s="148">
        <v>0</v>
      </c>
      <c r="AQ9" s="148">
        <v>0</v>
      </c>
      <c r="AR9" s="147">
        <v>0</v>
      </c>
      <c r="AS9" s="147">
        <v>0</v>
      </c>
      <c r="AT9" s="148">
        <v>0</v>
      </c>
      <c r="AU9" s="148">
        <v>0</v>
      </c>
      <c r="AV9" s="148">
        <v>0</v>
      </c>
      <c r="AW9" s="148">
        <v>0</v>
      </c>
      <c r="AX9" s="147">
        <v>0</v>
      </c>
      <c r="AY9" s="148">
        <v>0</v>
      </c>
      <c r="AZ9" s="148">
        <v>0</v>
      </c>
      <c r="BA9" s="148">
        <v>0</v>
      </c>
      <c r="BB9" s="147">
        <v>0</v>
      </c>
      <c r="BC9" s="148">
        <v>0</v>
      </c>
      <c r="BD9" s="147">
        <v>0</v>
      </c>
      <c r="BE9" s="148">
        <v>0</v>
      </c>
      <c r="BF9" s="148">
        <v>0</v>
      </c>
      <c r="BG9" s="148">
        <v>0</v>
      </c>
      <c r="BH9" s="148">
        <v>0</v>
      </c>
      <c r="BI9" s="148">
        <v>0</v>
      </c>
      <c r="BJ9" s="147">
        <v>0</v>
      </c>
      <c r="BK9" s="148">
        <v>0</v>
      </c>
      <c r="BL9" s="148">
        <v>0</v>
      </c>
      <c r="BM9" s="148">
        <v>0</v>
      </c>
      <c r="BN9" s="148">
        <v>0</v>
      </c>
      <c r="BO9" s="147">
        <v>0</v>
      </c>
      <c r="BP9" s="147">
        <v>0</v>
      </c>
      <c r="BQ9" s="147">
        <v>0</v>
      </c>
      <c r="BR9" s="148">
        <v>0</v>
      </c>
      <c r="BS9" s="148">
        <v>0</v>
      </c>
      <c r="BT9" s="147">
        <v>0</v>
      </c>
      <c r="BU9" s="148">
        <v>0</v>
      </c>
      <c r="BV9" s="148">
        <v>0</v>
      </c>
      <c r="BW9" s="147">
        <v>0</v>
      </c>
      <c r="BX9" s="148">
        <v>0</v>
      </c>
      <c r="BY9" s="148">
        <v>0</v>
      </c>
      <c r="BZ9" s="148">
        <v>0</v>
      </c>
      <c r="CA9" s="147">
        <v>0</v>
      </c>
      <c r="CB9" s="147">
        <v>0</v>
      </c>
      <c r="CC9" s="149"/>
      <c r="CD9" s="150"/>
      <c r="CE9" s="150"/>
      <c r="CF9" s="150"/>
      <c r="CG9" s="149"/>
      <c r="CH9" s="153"/>
      <c r="CI9" s="149"/>
      <c r="CJ9" s="149"/>
      <c r="CK9" s="151">
        <v>61337.949656993733</v>
      </c>
      <c r="CL9" s="144"/>
    </row>
    <row r="10" spans="1:90" s="152" customFormat="1" ht="26.25" customHeight="1" x14ac:dyDescent="0.25">
      <c r="A10" s="293" t="s">
        <v>129</v>
      </c>
      <c r="B10" s="214" t="s">
        <v>94</v>
      </c>
      <c r="C10" s="146">
        <v>54.772139101911868</v>
      </c>
      <c r="D10" s="147">
        <v>0</v>
      </c>
      <c r="E10" s="148">
        <v>0</v>
      </c>
      <c r="F10" s="148">
        <v>0</v>
      </c>
      <c r="G10" s="148">
        <v>0</v>
      </c>
      <c r="H10" s="147">
        <v>0</v>
      </c>
      <c r="I10" s="147">
        <v>0</v>
      </c>
      <c r="J10" s="148">
        <v>0</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48">
        <v>0</v>
      </c>
      <c r="AA10" s="148">
        <v>0</v>
      </c>
      <c r="AB10" s="148">
        <v>0</v>
      </c>
      <c r="AC10" s="147">
        <v>54.772139101911868</v>
      </c>
      <c r="AD10" s="147">
        <v>0</v>
      </c>
      <c r="AE10" s="148">
        <v>0</v>
      </c>
      <c r="AF10" s="148">
        <v>0</v>
      </c>
      <c r="AG10" s="147">
        <v>0</v>
      </c>
      <c r="AH10" s="147">
        <v>0</v>
      </c>
      <c r="AI10" s="148">
        <v>0</v>
      </c>
      <c r="AJ10" s="148">
        <v>0</v>
      </c>
      <c r="AK10" s="148">
        <v>0</v>
      </c>
      <c r="AL10" s="147">
        <v>0</v>
      </c>
      <c r="AM10" s="148">
        <v>0</v>
      </c>
      <c r="AN10" s="148">
        <v>0</v>
      </c>
      <c r="AO10" s="148">
        <v>0</v>
      </c>
      <c r="AP10" s="148">
        <v>0</v>
      </c>
      <c r="AQ10" s="148">
        <v>0</v>
      </c>
      <c r="AR10" s="147">
        <v>0</v>
      </c>
      <c r="AS10" s="147">
        <v>0</v>
      </c>
      <c r="AT10" s="148">
        <v>0</v>
      </c>
      <c r="AU10" s="148">
        <v>0</v>
      </c>
      <c r="AV10" s="148">
        <v>0</v>
      </c>
      <c r="AW10" s="148">
        <v>0</v>
      </c>
      <c r="AX10" s="147">
        <v>0</v>
      </c>
      <c r="AY10" s="148">
        <v>0</v>
      </c>
      <c r="AZ10" s="148">
        <v>0</v>
      </c>
      <c r="BA10" s="148">
        <v>0</v>
      </c>
      <c r="BB10" s="147">
        <v>0</v>
      </c>
      <c r="BC10" s="148">
        <v>0</v>
      </c>
      <c r="BD10" s="147">
        <v>0</v>
      </c>
      <c r="BE10" s="148">
        <v>0</v>
      </c>
      <c r="BF10" s="148">
        <v>0</v>
      </c>
      <c r="BG10" s="148">
        <v>0</v>
      </c>
      <c r="BH10" s="148">
        <v>0</v>
      </c>
      <c r="BI10" s="148">
        <v>0</v>
      </c>
      <c r="BJ10" s="147">
        <v>0</v>
      </c>
      <c r="BK10" s="148">
        <v>0</v>
      </c>
      <c r="BL10" s="148">
        <v>0</v>
      </c>
      <c r="BM10" s="148">
        <v>0</v>
      </c>
      <c r="BN10" s="148">
        <v>0</v>
      </c>
      <c r="BO10" s="147">
        <v>0</v>
      </c>
      <c r="BP10" s="147">
        <v>0</v>
      </c>
      <c r="BQ10" s="147">
        <v>0</v>
      </c>
      <c r="BR10" s="148">
        <v>0</v>
      </c>
      <c r="BS10" s="148">
        <v>0</v>
      </c>
      <c r="BT10" s="147">
        <v>0</v>
      </c>
      <c r="BU10" s="148">
        <v>0</v>
      </c>
      <c r="BV10" s="148">
        <v>0</v>
      </c>
      <c r="BW10" s="147">
        <v>0</v>
      </c>
      <c r="BX10" s="148">
        <v>0</v>
      </c>
      <c r="BY10" s="148">
        <v>0</v>
      </c>
      <c r="BZ10" s="148">
        <v>0</v>
      </c>
      <c r="CA10" s="147">
        <v>0</v>
      </c>
      <c r="CB10" s="147">
        <v>0</v>
      </c>
      <c r="CC10" s="149"/>
      <c r="CD10" s="150"/>
      <c r="CE10" s="150"/>
      <c r="CF10" s="150"/>
      <c r="CG10" s="149"/>
      <c r="CH10" s="153"/>
      <c r="CI10" s="149"/>
      <c r="CJ10" s="149"/>
      <c r="CK10" s="151">
        <v>54.772139101911868</v>
      </c>
      <c r="CL10" s="144"/>
    </row>
    <row r="11" spans="1:90" s="157" customFormat="1" ht="26.25" customHeight="1" x14ac:dyDescent="0.25">
      <c r="A11" s="291" t="s">
        <v>130</v>
      </c>
      <c r="B11" s="212" t="s">
        <v>95</v>
      </c>
      <c r="C11" s="154">
        <v>2244289.8994364128</v>
      </c>
      <c r="D11" s="155">
        <v>6387.1140809496337</v>
      </c>
      <c r="E11" s="155">
        <v>6387.1140809496337</v>
      </c>
      <c r="F11" s="155">
        <v>0</v>
      </c>
      <c r="G11" s="155">
        <v>0</v>
      </c>
      <c r="H11" s="155">
        <v>0</v>
      </c>
      <c r="I11" s="155">
        <v>1502280.8102222309</v>
      </c>
      <c r="J11" s="155">
        <v>3386.9008210941729</v>
      </c>
      <c r="K11" s="155">
        <v>20.655762915499103</v>
      </c>
      <c r="L11" s="155">
        <v>1686.4668367680408</v>
      </c>
      <c r="M11" s="155">
        <v>4793.907702102334</v>
      </c>
      <c r="N11" s="155">
        <v>4599.3848469740151</v>
      </c>
      <c r="O11" s="155">
        <v>1424595.3648318057</v>
      </c>
      <c r="P11" s="155">
        <v>4387.9262259914676</v>
      </c>
      <c r="Q11" s="155">
        <v>28.057532213636044</v>
      </c>
      <c r="R11" s="155">
        <v>1814.0967426421839</v>
      </c>
      <c r="S11" s="155">
        <v>58.211774394362493</v>
      </c>
      <c r="T11" s="155">
        <v>55405.471963214011</v>
      </c>
      <c r="U11" s="155">
        <v>0.10790077229069497</v>
      </c>
      <c r="V11" s="155">
        <v>3.4439982457785893E-2</v>
      </c>
      <c r="W11" s="155">
        <v>4.8808928910165347E-2</v>
      </c>
      <c r="X11" s="155">
        <v>0.10247002079897367</v>
      </c>
      <c r="Y11" s="155">
        <v>8.9266231903965723E-2</v>
      </c>
      <c r="Z11" s="155">
        <v>1.3391331378557463E-2</v>
      </c>
      <c r="AA11" s="155">
        <v>1503.9298760594654</v>
      </c>
      <c r="AB11" s="155">
        <v>3.9028787906338062E-2</v>
      </c>
      <c r="AC11" s="155">
        <v>734539.57109152153</v>
      </c>
      <c r="AD11" s="155">
        <v>753.62630288516789</v>
      </c>
      <c r="AE11" s="155">
        <v>1.1885431379898279</v>
      </c>
      <c r="AF11" s="155">
        <v>752.43775974717801</v>
      </c>
      <c r="AG11" s="155">
        <v>34.781491257447847</v>
      </c>
      <c r="AH11" s="155">
        <v>21.335514285306331</v>
      </c>
      <c r="AI11" s="155">
        <v>0</v>
      </c>
      <c r="AJ11" s="155">
        <v>21.335514285306331</v>
      </c>
      <c r="AK11" s="155">
        <v>0</v>
      </c>
      <c r="AL11" s="155">
        <v>0</v>
      </c>
      <c r="AM11" s="155">
        <v>0</v>
      </c>
      <c r="AN11" s="155">
        <v>0</v>
      </c>
      <c r="AO11" s="155">
        <v>0</v>
      </c>
      <c r="AP11" s="155">
        <v>0</v>
      </c>
      <c r="AQ11" s="155">
        <v>0</v>
      </c>
      <c r="AR11" s="155">
        <v>3.0519155477668716</v>
      </c>
      <c r="AS11" s="155">
        <v>1.1889176042293674</v>
      </c>
      <c r="AT11" s="155">
        <v>0</v>
      </c>
      <c r="AU11" s="155">
        <v>1.1889176042293674</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148.50925822502091</v>
      </c>
      <c r="BP11" s="155">
        <v>4.9045872580310066</v>
      </c>
      <c r="BQ11" s="155">
        <v>99.130866943404939</v>
      </c>
      <c r="BR11" s="155">
        <v>99.130866943404939</v>
      </c>
      <c r="BS11" s="155">
        <v>0</v>
      </c>
      <c r="BT11" s="155">
        <v>4.9227586815100786</v>
      </c>
      <c r="BU11" s="155">
        <v>2.3593285968741102</v>
      </c>
      <c r="BV11" s="155">
        <v>2.5634300846359679</v>
      </c>
      <c r="BW11" s="155">
        <v>8.6953957017254027</v>
      </c>
      <c r="BX11" s="155">
        <v>1.3165956122051383</v>
      </c>
      <c r="BY11" s="155">
        <v>0</v>
      </c>
      <c r="BZ11" s="155">
        <v>7.378800089520265</v>
      </c>
      <c r="CA11" s="155">
        <v>2.2570333209819284</v>
      </c>
      <c r="CB11" s="155">
        <v>0</v>
      </c>
      <c r="CC11" s="155"/>
      <c r="CD11" s="155"/>
      <c r="CE11" s="155"/>
      <c r="CF11" s="155"/>
      <c r="CG11" s="155"/>
      <c r="CH11" s="155"/>
      <c r="CI11" s="155"/>
      <c r="CJ11" s="156"/>
      <c r="CK11" s="154">
        <v>2244289.8994364128</v>
      </c>
      <c r="CL11" s="144"/>
    </row>
    <row r="12" spans="1:90" s="157" customFormat="1" ht="26.25" customHeight="1" x14ac:dyDescent="0.25">
      <c r="A12" s="292" t="s">
        <v>131</v>
      </c>
      <c r="B12" s="215" t="s">
        <v>96</v>
      </c>
      <c r="C12" s="146">
        <v>105014.06605297539</v>
      </c>
      <c r="D12" s="147">
        <v>0</v>
      </c>
      <c r="E12" s="148">
        <v>0</v>
      </c>
      <c r="F12" s="148">
        <v>0</v>
      </c>
      <c r="G12" s="148">
        <v>0</v>
      </c>
      <c r="H12" s="147">
        <v>0</v>
      </c>
      <c r="I12" s="147">
        <v>73500.582013799314</v>
      </c>
      <c r="J12" s="148">
        <v>246.78090075681945</v>
      </c>
      <c r="K12" s="148">
        <v>0</v>
      </c>
      <c r="L12" s="148">
        <v>0</v>
      </c>
      <c r="M12" s="148">
        <v>98.478973697237521</v>
      </c>
      <c r="N12" s="148">
        <v>119.25332734526046</v>
      </c>
      <c r="O12" s="148">
        <v>24238.830528000002</v>
      </c>
      <c r="P12" s="148">
        <v>0</v>
      </c>
      <c r="Q12" s="148">
        <v>0</v>
      </c>
      <c r="R12" s="148">
        <v>0</v>
      </c>
      <c r="S12" s="148">
        <v>0</v>
      </c>
      <c r="T12" s="148">
        <v>48797.238283999999</v>
      </c>
      <c r="U12" s="148">
        <v>0</v>
      </c>
      <c r="V12" s="148">
        <v>0</v>
      </c>
      <c r="W12" s="148">
        <v>0</v>
      </c>
      <c r="X12" s="148">
        <v>0</v>
      </c>
      <c r="Y12" s="148">
        <v>0</v>
      </c>
      <c r="Z12" s="148">
        <v>0</v>
      </c>
      <c r="AA12" s="148">
        <v>0</v>
      </c>
      <c r="AB12" s="148">
        <v>0</v>
      </c>
      <c r="AC12" s="147">
        <v>31513.484039176084</v>
      </c>
      <c r="AD12" s="147">
        <v>0</v>
      </c>
      <c r="AE12" s="148">
        <v>0</v>
      </c>
      <c r="AF12" s="148">
        <v>0</v>
      </c>
      <c r="AG12" s="147">
        <v>0</v>
      </c>
      <c r="AH12" s="147">
        <v>0</v>
      </c>
      <c r="AI12" s="148">
        <v>0</v>
      </c>
      <c r="AJ12" s="148">
        <v>0</v>
      </c>
      <c r="AK12" s="148">
        <v>0</v>
      </c>
      <c r="AL12" s="147">
        <v>0</v>
      </c>
      <c r="AM12" s="148">
        <v>0</v>
      </c>
      <c r="AN12" s="148">
        <v>0</v>
      </c>
      <c r="AO12" s="148">
        <v>0</v>
      </c>
      <c r="AP12" s="148">
        <v>0</v>
      </c>
      <c r="AQ12" s="148">
        <v>0</v>
      </c>
      <c r="AR12" s="147">
        <v>0</v>
      </c>
      <c r="AS12" s="147">
        <v>0</v>
      </c>
      <c r="AT12" s="148">
        <v>0</v>
      </c>
      <c r="AU12" s="148">
        <v>0</v>
      </c>
      <c r="AV12" s="148">
        <v>0</v>
      </c>
      <c r="AW12" s="148">
        <v>0</v>
      </c>
      <c r="AX12" s="147">
        <v>0</v>
      </c>
      <c r="AY12" s="148">
        <v>0</v>
      </c>
      <c r="AZ12" s="148">
        <v>0</v>
      </c>
      <c r="BA12" s="148">
        <v>0</v>
      </c>
      <c r="BB12" s="147">
        <v>0</v>
      </c>
      <c r="BC12" s="148">
        <v>0</v>
      </c>
      <c r="BD12" s="147">
        <v>0</v>
      </c>
      <c r="BE12" s="148">
        <v>0</v>
      </c>
      <c r="BF12" s="148">
        <v>0</v>
      </c>
      <c r="BG12" s="148">
        <v>0</v>
      </c>
      <c r="BH12" s="148">
        <v>0</v>
      </c>
      <c r="BI12" s="148">
        <v>0</v>
      </c>
      <c r="BJ12" s="147">
        <v>0</v>
      </c>
      <c r="BK12" s="148">
        <v>0</v>
      </c>
      <c r="BL12" s="148">
        <v>0</v>
      </c>
      <c r="BM12" s="148">
        <v>0</v>
      </c>
      <c r="BN12" s="148">
        <v>0</v>
      </c>
      <c r="BO12" s="147">
        <v>0</v>
      </c>
      <c r="BP12" s="147">
        <v>0</v>
      </c>
      <c r="BQ12" s="147">
        <v>0</v>
      </c>
      <c r="BR12" s="148">
        <v>0</v>
      </c>
      <c r="BS12" s="148">
        <v>0</v>
      </c>
      <c r="BT12" s="147">
        <v>0</v>
      </c>
      <c r="BU12" s="148">
        <v>0</v>
      </c>
      <c r="BV12" s="148">
        <v>0</v>
      </c>
      <c r="BW12" s="147">
        <v>0</v>
      </c>
      <c r="BX12" s="148">
        <v>0</v>
      </c>
      <c r="BY12" s="148">
        <v>0</v>
      </c>
      <c r="BZ12" s="148">
        <v>0</v>
      </c>
      <c r="CA12" s="147">
        <v>0</v>
      </c>
      <c r="CB12" s="147">
        <v>0</v>
      </c>
      <c r="CC12" s="158"/>
      <c r="CD12" s="159"/>
      <c r="CE12" s="159"/>
      <c r="CF12" s="159"/>
      <c r="CG12" s="151"/>
      <c r="CH12" s="151"/>
      <c r="CI12" s="151"/>
      <c r="CJ12" s="149"/>
      <c r="CK12" s="151">
        <v>105014.06605297539</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c r="CD13" s="148"/>
      <c r="CE13" s="148"/>
      <c r="CF13" s="148"/>
      <c r="CG13" s="153"/>
      <c r="CH13" s="153"/>
      <c r="CI13" s="153"/>
      <c r="CJ13" s="149"/>
      <c r="CK13" s="151">
        <v>0</v>
      </c>
      <c r="CL13" s="144"/>
    </row>
    <row r="14" spans="1:90" s="157" customFormat="1" ht="26.25" customHeight="1" x14ac:dyDescent="0.25">
      <c r="A14" s="293" t="s">
        <v>133</v>
      </c>
      <c r="B14" s="216" t="s">
        <v>98</v>
      </c>
      <c r="C14" s="146">
        <v>17705.492506932231</v>
      </c>
      <c r="D14" s="147">
        <v>0</v>
      </c>
      <c r="E14" s="148">
        <v>0</v>
      </c>
      <c r="F14" s="148">
        <v>0</v>
      </c>
      <c r="G14" s="148">
        <v>0</v>
      </c>
      <c r="H14" s="147">
        <v>0</v>
      </c>
      <c r="I14" s="147">
        <v>2310.963231541592</v>
      </c>
      <c r="J14" s="148">
        <v>0</v>
      </c>
      <c r="K14" s="148">
        <v>0</v>
      </c>
      <c r="L14" s="148">
        <v>0</v>
      </c>
      <c r="M14" s="148">
        <v>0</v>
      </c>
      <c r="N14" s="148">
        <v>0</v>
      </c>
      <c r="O14" s="148">
        <v>0</v>
      </c>
      <c r="P14" s="148">
        <v>0</v>
      </c>
      <c r="Q14" s="148">
        <v>0</v>
      </c>
      <c r="R14" s="148">
        <v>0</v>
      </c>
      <c r="S14" s="148">
        <v>0</v>
      </c>
      <c r="T14" s="148">
        <v>2310.963231541592</v>
      </c>
      <c r="U14" s="148">
        <v>0</v>
      </c>
      <c r="V14" s="148">
        <v>0</v>
      </c>
      <c r="W14" s="148">
        <v>0</v>
      </c>
      <c r="X14" s="148">
        <v>0</v>
      </c>
      <c r="Y14" s="148">
        <v>0</v>
      </c>
      <c r="Z14" s="148">
        <v>0</v>
      </c>
      <c r="AA14" s="148">
        <v>0</v>
      </c>
      <c r="AB14" s="148">
        <v>0</v>
      </c>
      <c r="AC14" s="147">
        <v>15394.52927539064</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c r="CD14" s="148"/>
      <c r="CE14" s="148"/>
      <c r="CF14" s="148"/>
      <c r="CG14" s="153"/>
      <c r="CH14" s="153"/>
      <c r="CI14" s="153"/>
      <c r="CJ14" s="149"/>
      <c r="CK14" s="151">
        <v>17705.492506932231</v>
      </c>
      <c r="CL14" s="144"/>
    </row>
    <row r="15" spans="1:90" s="157" customFormat="1" ht="26.25" customHeight="1" x14ac:dyDescent="0.25">
      <c r="A15" s="293" t="s">
        <v>134</v>
      </c>
      <c r="B15" s="216" t="s">
        <v>99</v>
      </c>
      <c r="C15" s="146">
        <v>3862.5563729263681</v>
      </c>
      <c r="D15" s="147">
        <v>0</v>
      </c>
      <c r="E15" s="148">
        <v>0</v>
      </c>
      <c r="F15" s="148">
        <v>0</v>
      </c>
      <c r="G15" s="148">
        <v>0</v>
      </c>
      <c r="H15" s="147">
        <v>0</v>
      </c>
      <c r="I15" s="147">
        <v>3862.5563729263681</v>
      </c>
      <c r="J15" s="148">
        <v>0</v>
      </c>
      <c r="K15" s="148">
        <v>0</v>
      </c>
      <c r="L15" s="148">
        <v>0</v>
      </c>
      <c r="M15" s="148">
        <v>0</v>
      </c>
      <c r="N15" s="148">
        <v>0</v>
      </c>
      <c r="O15" s="148">
        <v>0</v>
      </c>
      <c r="P15" s="148">
        <v>0</v>
      </c>
      <c r="Q15" s="148">
        <v>0</v>
      </c>
      <c r="R15" s="148">
        <v>0</v>
      </c>
      <c r="S15" s="148">
        <v>0</v>
      </c>
      <c r="T15" s="148">
        <v>3862.5563729263681</v>
      </c>
      <c r="U15" s="148">
        <v>0</v>
      </c>
      <c r="V15" s="148">
        <v>0</v>
      </c>
      <c r="W15" s="148">
        <v>0</v>
      </c>
      <c r="X15" s="148">
        <v>0</v>
      </c>
      <c r="Y15" s="148">
        <v>0</v>
      </c>
      <c r="Z15" s="148">
        <v>0</v>
      </c>
      <c r="AA15" s="148">
        <v>0</v>
      </c>
      <c r="AB15" s="148">
        <v>0</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c r="CD15" s="148"/>
      <c r="CE15" s="148"/>
      <c r="CF15" s="148"/>
      <c r="CG15" s="153"/>
      <c r="CH15" s="153"/>
      <c r="CI15" s="153"/>
      <c r="CJ15" s="149"/>
      <c r="CK15" s="151">
        <v>3862.5563729263681</v>
      </c>
      <c r="CL15" s="144"/>
    </row>
    <row r="16" spans="1:90" s="157" customFormat="1" ht="26.25" customHeight="1" x14ac:dyDescent="0.25">
      <c r="A16" s="293" t="s">
        <v>135</v>
      </c>
      <c r="B16" s="216" t="s">
        <v>100</v>
      </c>
      <c r="C16" s="146">
        <v>1400353.4376350131</v>
      </c>
      <c r="D16" s="147">
        <v>0</v>
      </c>
      <c r="E16" s="148">
        <v>0</v>
      </c>
      <c r="F16" s="148">
        <v>0</v>
      </c>
      <c r="G16" s="148">
        <v>0</v>
      </c>
      <c r="H16" s="147">
        <v>0</v>
      </c>
      <c r="I16" s="147">
        <v>1400353.4376350131</v>
      </c>
      <c r="J16" s="148">
        <v>0</v>
      </c>
      <c r="K16" s="148">
        <v>0</v>
      </c>
      <c r="L16" s="148">
        <v>0</v>
      </c>
      <c r="M16" s="148">
        <v>0</v>
      </c>
      <c r="N16" s="148">
        <v>0</v>
      </c>
      <c r="O16" s="148">
        <v>1400353.4376350131</v>
      </c>
      <c r="P16" s="148">
        <v>0</v>
      </c>
      <c r="Q16" s="148">
        <v>0</v>
      </c>
      <c r="R16" s="148">
        <v>0</v>
      </c>
      <c r="S16" s="148">
        <v>0</v>
      </c>
      <c r="T16" s="148">
        <v>0</v>
      </c>
      <c r="U16" s="148">
        <v>0</v>
      </c>
      <c r="V16" s="148">
        <v>0</v>
      </c>
      <c r="W16" s="148">
        <v>0</v>
      </c>
      <c r="X16" s="148">
        <v>0</v>
      </c>
      <c r="Y16" s="148">
        <v>0</v>
      </c>
      <c r="Z16" s="148">
        <v>0</v>
      </c>
      <c r="AA16" s="148">
        <v>0</v>
      </c>
      <c r="AB16" s="148">
        <v>0</v>
      </c>
      <c r="AC16" s="147">
        <v>0</v>
      </c>
      <c r="AD16" s="147">
        <v>0</v>
      </c>
      <c r="AE16" s="148">
        <v>0</v>
      </c>
      <c r="AF16" s="148">
        <v>0</v>
      </c>
      <c r="AG16" s="147">
        <v>0</v>
      </c>
      <c r="AH16" s="147">
        <v>0</v>
      </c>
      <c r="AI16" s="148">
        <v>0</v>
      </c>
      <c r="AJ16" s="148">
        <v>0</v>
      </c>
      <c r="AK16" s="148">
        <v>0</v>
      </c>
      <c r="AL16" s="147">
        <v>0</v>
      </c>
      <c r="AM16" s="148">
        <v>0</v>
      </c>
      <c r="AN16" s="148">
        <v>0</v>
      </c>
      <c r="AO16" s="148">
        <v>0</v>
      </c>
      <c r="AP16" s="148">
        <v>0</v>
      </c>
      <c r="AQ16" s="148">
        <v>0</v>
      </c>
      <c r="AR16" s="147">
        <v>0</v>
      </c>
      <c r="AS16" s="147">
        <v>0</v>
      </c>
      <c r="AT16" s="148">
        <v>0</v>
      </c>
      <c r="AU16" s="148">
        <v>0</v>
      </c>
      <c r="AV16" s="148">
        <v>0</v>
      </c>
      <c r="AW16" s="148">
        <v>0</v>
      </c>
      <c r="AX16" s="147">
        <v>0</v>
      </c>
      <c r="AY16" s="148">
        <v>0</v>
      </c>
      <c r="AZ16" s="148">
        <v>0</v>
      </c>
      <c r="BA16" s="148">
        <v>0</v>
      </c>
      <c r="BB16" s="147">
        <v>0</v>
      </c>
      <c r="BC16" s="148">
        <v>0</v>
      </c>
      <c r="BD16" s="147">
        <v>0</v>
      </c>
      <c r="BE16" s="148">
        <v>0</v>
      </c>
      <c r="BF16" s="148">
        <v>0</v>
      </c>
      <c r="BG16" s="148">
        <v>0</v>
      </c>
      <c r="BH16" s="148">
        <v>0</v>
      </c>
      <c r="BI16" s="148">
        <v>0</v>
      </c>
      <c r="BJ16" s="147">
        <v>0</v>
      </c>
      <c r="BK16" s="148">
        <v>0</v>
      </c>
      <c r="BL16" s="148">
        <v>0</v>
      </c>
      <c r="BM16" s="148">
        <v>0</v>
      </c>
      <c r="BN16" s="148">
        <v>0</v>
      </c>
      <c r="BO16" s="147">
        <v>0</v>
      </c>
      <c r="BP16" s="147">
        <v>0</v>
      </c>
      <c r="BQ16" s="147">
        <v>0</v>
      </c>
      <c r="BR16" s="148">
        <v>0</v>
      </c>
      <c r="BS16" s="148">
        <v>0</v>
      </c>
      <c r="BT16" s="147">
        <v>0</v>
      </c>
      <c r="BU16" s="148">
        <v>0</v>
      </c>
      <c r="BV16" s="148">
        <v>0</v>
      </c>
      <c r="BW16" s="147">
        <v>0</v>
      </c>
      <c r="BX16" s="148">
        <v>0</v>
      </c>
      <c r="BY16" s="148">
        <v>0</v>
      </c>
      <c r="BZ16" s="148">
        <v>0</v>
      </c>
      <c r="CA16" s="147">
        <v>0</v>
      </c>
      <c r="CB16" s="147">
        <v>0</v>
      </c>
      <c r="CC16" s="158"/>
      <c r="CD16" s="148"/>
      <c r="CE16" s="148"/>
      <c r="CF16" s="148"/>
      <c r="CG16" s="153"/>
      <c r="CH16" s="153"/>
      <c r="CI16" s="153"/>
      <c r="CJ16" s="149"/>
      <c r="CK16" s="151">
        <v>1400353.4376350131</v>
      </c>
      <c r="CL16" s="144"/>
    </row>
    <row r="17" spans="1:90" s="157" customFormat="1" ht="26.25" customHeight="1" x14ac:dyDescent="0.25">
      <c r="A17" s="293" t="s">
        <v>136</v>
      </c>
      <c r="B17" s="216" t="s">
        <v>101</v>
      </c>
      <c r="C17" s="146">
        <v>178170.88434922724</v>
      </c>
      <c r="D17" s="147">
        <v>5400.6478456607938</v>
      </c>
      <c r="E17" s="148">
        <v>5400.6478456607938</v>
      </c>
      <c r="F17" s="148">
        <v>0</v>
      </c>
      <c r="G17" s="148">
        <v>0</v>
      </c>
      <c r="H17" s="147">
        <v>0</v>
      </c>
      <c r="I17" s="147">
        <v>6868.4003174151931</v>
      </c>
      <c r="J17" s="148">
        <v>2379.1254119015448</v>
      </c>
      <c r="K17" s="148">
        <v>20.655762915499103</v>
      </c>
      <c r="L17" s="148">
        <v>15.548528585898977</v>
      </c>
      <c r="M17" s="148">
        <v>16.227812485814678</v>
      </c>
      <c r="N17" s="148">
        <v>19.651104817744951</v>
      </c>
      <c r="O17" s="148">
        <v>2.5127785026261163E-2</v>
      </c>
      <c r="P17" s="148">
        <v>3914.3303263397379</v>
      </c>
      <c r="Q17" s="148">
        <v>28.057532213636044</v>
      </c>
      <c r="R17" s="148">
        <v>18.610382481594016</v>
      </c>
      <c r="S17" s="148">
        <v>58.121894416369358</v>
      </c>
      <c r="T17" s="148">
        <v>381.67222841484084</v>
      </c>
      <c r="U17" s="148">
        <v>0.10790077229069497</v>
      </c>
      <c r="V17" s="148">
        <v>3.4439982457785893E-2</v>
      </c>
      <c r="W17" s="148">
        <v>4.8808928910165347E-2</v>
      </c>
      <c r="X17" s="148">
        <v>0.10247002079897367</v>
      </c>
      <c r="Y17" s="148">
        <v>8.9266231903965723E-2</v>
      </c>
      <c r="Z17" s="148">
        <v>1.3391331378557463E-2</v>
      </c>
      <c r="AA17" s="148">
        <v>15.938899001838822</v>
      </c>
      <c r="AB17" s="148">
        <v>3.9028787906338062E-2</v>
      </c>
      <c r="AC17" s="147">
        <v>165477.31787200796</v>
      </c>
      <c r="AD17" s="147">
        <v>248.16021183648212</v>
      </c>
      <c r="AE17" s="148">
        <v>0</v>
      </c>
      <c r="AF17" s="148">
        <v>248.16021183648212</v>
      </c>
      <c r="AG17" s="147">
        <v>34.781491257447847</v>
      </c>
      <c r="AH17" s="147">
        <v>21.335514285306331</v>
      </c>
      <c r="AI17" s="148">
        <v>0</v>
      </c>
      <c r="AJ17" s="148">
        <v>21.335514285306331</v>
      </c>
      <c r="AK17" s="148">
        <v>0</v>
      </c>
      <c r="AL17" s="147">
        <v>0</v>
      </c>
      <c r="AM17" s="148">
        <v>0</v>
      </c>
      <c r="AN17" s="148">
        <v>0</v>
      </c>
      <c r="AO17" s="148">
        <v>0</v>
      </c>
      <c r="AP17" s="148">
        <v>0</v>
      </c>
      <c r="AQ17" s="148">
        <v>0</v>
      </c>
      <c r="AR17" s="147">
        <v>3.0519155477668716</v>
      </c>
      <c r="AS17" s="147">
        <v>0</v>
      </c>
      <c r="AT17" s="148">
        <v>0</v>
      </c>
      <c r="AU17" s="148">
        <v>0</v>
      </c>
      <c r="AV17" s="148">
        <v>0</v>
      </c>
      <c r="AW17" s="148">
        <v>0</v>
      </c>
      <c r="AX17" s="147">
        <v>0</v>
      </c>
      <c r="AY17" s="148">
        <v>0</v>
      </c>
      <c r="AZ17" s="148">
        <v>0</v>
      </c>
      <c r="BA17" s="148">
        <v>0</v>
      </c>
      <c r="BB17" s="147">
        <v>0</v>
      </c>
      <c r="BC17" s="148">
        <v>0</v>
      </c>
      <c r="BD17" s="147">
        <v>0</v>
      </c>
      <c r="BE17" s="148">
        <v>0</v>
      </c>
      <c r="BF17" s="148">
        <v>0</v>
      </c>
      <c r="BG17" s="148">
        <v>0</v>
      </c>
      <c r="BH17" s="148">
        <v>0</v>
      </c>
      <c r="BI17" s="148">
        <v>0</v>
      </c>
      <c r="BJ17" s="147">
        <v>0</v>
      </c>
      <c r="BK17" s="148">
        <v>0</v>
      </c>
      <c r="BL17" s="148">
        <v>0</v>
      </c>
      <c r="BM17" s="148">
        <v>0</v>
      </c>
      <c r="BN17" s="148">
        <v>0</v>
      </c>
      <c r="BO17" s="147">
        <v>13.153727014839729</v>
      </c>
      <c r="BP17" s="147">
        <v>4.9045872580310066</v>
      </c>
      <c r="BQ17" s="147">
        <v>99.130866943404939</v>
      </c>
      <c r="BR17" s="148">
        <v>99.130866943404939</v>
      </c>
      <c r="BS17" s="148">
        <v>0</v>
      </c>
      <c r="BT17" s="147">
        <v>0</v>
      </c>
      <c r="BU17" s="148">
        <v>0</v>
      </c>
      <c r="BV17" s="148">
        <v>0</v>
      </c>
      <c r="BW17" s="147">
        <v>0</v>
      </c>
      <c r="BX17" s="148">
        <v>0</v>
      </c>
      <c r="BY17" s="148">
        <v>0</v>
      </c>
      <c r="BZ17" s="148">
        <v>0</v>
      </c>
      <c r="CA17" s="147">
        <v>0</v>
      </c>
      <c r="CB17" s="147">
        <v>0</v>
      </c>
      <c r="CC17" s="158"/>
      <c r="CD17" s="148"/>
      <c r="CE17" s="148"/>
      <c r="CF17" s="148"/>
      <c r="CG17" s="153"/>
      <c r="CH17" s="153"/>
      <c r="CI17" s="153"/>
      <c r="CJ17" s="149"/>
      <c r="CK17" s="151">
        <v>178170.88434922724</v>
      </c>
      <c r="CL17" s="144"/>
    </row>
    <row r="18" spans="1:90" s="157" customFormat="1" ht="26.25" customHeight="1" x14ac:dyDescent="0.25">
      <c r="A18" s="293" t="s">
        <v>137</v>
      </c>
      <c r="B18" s="216" t="s">
        <v>102</v>
      </c>
      <c r="C18" s="146">
        <v>0</v>
      </c>
      <c r="D18" s="147">
        <v>0</v>
      </c>
      <c r="E18" s="148">
        <v>0</v>
      </c>
      <c r="F18" s="148">
        <v>0</v>
      </c>
      <c r="G18" s="148">
        <v>0</v>
      </c>
      <c r="H18" s="147">
        <v>0</v>
      </c>
      <c r="I18" s="147">
        <v>0</v>
      </c>
      <c r="J18" s="148">
        <v>0</v>
      </c>
      <c r="K18" s="148">
        <v>0</v>
      </c>
      <c r="L18" s="148">
        <v>0</v>
      </c>
      <c r="M18" s="148">
        <v>0</v>
      </c>
      <c r="N18" s="148">
        <v>0</v>
      </c>
      <c r="O18" s="148">
        <v>0</v>
      </c>
      <c r="P18" s="148">
        <v>0</v>
      </c>
      <c r="Q18" s="148">
        <v>0</v>
      </c>
      <c r="R18" s="148">
        <v>0</v>
      </c>
      <c r="S18" s="148">
        <v>0</v>
      </c>
      <c r="T18" s="148">
        <v>0</v>
      </c>
      <c r="U18" s="148">
        <v>0</v>
      </c>
      <c r="V18" s="148">
        <v>0</v>
      </c>
      <c r="W18" s="148">
        <v>0</v>
      </c>
      <c r="X18" s="148">
        <v>0</v>
      </c>
      <c r="Y18" s="148">
        <v>0</v>
      </c>
      <c r="Z18" s="148">
        <v>0</v>
      </c>
      <c r="AA18" s="148">
        <v>0</v>
      </c>
      <c r="AB18" s="148">
        <v>0</v>
      </c>
      <c r="AC18" s="147">
        <v>0</v>
      </c>
      <c r="AD18" s="147">
        <v>0</v>
      </c>
      <c r="AE18" s="148">
        <v>0</v>
      </c>
      <c r="AF18" s="148">
        <v>0</v>
      </c>
      <c r="AG18" s="147">
        <v>0</v>
      </c>
      <c r="AH18" s="147">
        <v>0</v>
      </c>
      <c r="AI18" s="148">
        <v>0</v>
      </c>
      <c r="AJ18" s="148">
        <v>0</v>
      </c>
      <c r="AK18" s="148">
        <v>0</v>
      </c>
      <c r="AL18" s="147">
        <v>0</v>
      </c>
      <c r="AM18" s="148">
        <v>0</v>
      </c>
      <c r="AN18" s="148">
        <v>0</v>
      </c>
      <c r="AO18" s="148">
        <v>0</v>
      </c>
      <c r="AP18" s="148">
        <v>0</v>
      </c>
      <c r="AQ18" s="148">
        <v>0</v>
      </c>
      <c r="AR18" s="147">
        <v>0</v>
      </c>
      <c r="AS18" s="147">
        <v>0</v>
      </c>
      <c r="AT18" s="148">
        <v>0</v>
      </c>
      <c r="AU18" s="148">
        <v>0</v>
      </c>
      <c r="AV18" s="148">
        <v>0</v>
      </c>
      <c r="AW18" s="148">
        <v>0</v>
      </c>
      <c r="AX18" s="147">
        <v>0</v>
      </c>
      <c r="AY18" s="148">
        <v>0</v>
      </c>
      <c r="AZ18" s="148">
        <v>0</v>
      </c>
      <c r="BA18" s="148">
        <v>0</v>
      </c>
      <c r="BB18" s="147">
        <v>0</v>
      </c>
      <c r="BC18" s="148">
        <v>0</v>
      </c>
      <c r="BD18" s="147">
        <v>0</v>
      </c>
      <c r="BE18" s="148">
        <v>0</v>
      </c>
      <c r="BF18" s="148">
        <v>0</v>
      </c>
      <c r="BG18" s="148">
        <v>0</v>
      </c>
      <c r="BH18" s="148">
        <v>0</v>
      </c>
      <c r="BI18" s="148">
        <v>0</v>
      </c>
      <c r="BJ18" s="147">
        <v>0</v>
      </c>
      <c r="BK18" s="148">
        <v>0</v>
      </c>
      <c r="BL18" s="148">
        <v>0</v>
      </c>
      <c r="BM18" s="148">
        <v>0</v>
      </c>
      <c r="BN18" s="148">
        <v>0</v>
      </c>
      <c r="BO18" s="147">
        <v>0</v>
      </c>
      <c r="BP18" s="147">
        <v>0</v>
      </c>
      <c r="BQ18" s="147">
        <v>0</v>
      </c>
      <c r="BR18" s="148">
        <v>0</v>
      </c>
      <c r="BS18" s="148">
        <v>0</v>
      </c>
      <c r="BT18" s="147">
        <v>0</v>
      </c>
      <c r="BU18" s="148">
        <v>0</v>
      </c>
      <c r="BV18" s="148">
        <v>0</v>
      </c>
      <c r="BW18" s="147">
        <v>0</v>
      </c>
      <c r="BX18" s="148">
        <v>0</v>
      </c>
      <c r="BY18" s="148">
        <v>0</v>
      </c>
      <c r="BZ18" s="148">
        <v>0</v>
      </c>
      <c r="CA18" s="147">
        <v>0</v>
      </c>
      <c r="CB18" s="147">
        <v>0</v>
      </c>
      <c r="CC18" s="158"/>
      <c r="CD18" s="148"/>
      <c r="CE18" s="148"/>
      <c r="CF18" s="148"/>
      <c r="CG18" s="153"/>
      <c r="CH18" s="153"/>
      <c r="CI18" s="153"/>
      <c r="CJ18" s="149"/>
      <c r="CK18" s="151">
        <v>0</v>
      </c>
      <c r="CL18" s="144"/>
    </row>
    <row r="19" spans="1:90" s="157" customFormat="1" ht="26.25" customHeight="1" x14ac:dyDescent="0.25">
      <c r="A19" s="293" t="s">
        <v>138</v>
      </c>
      <c r="B19" s="216" t="s">
        <v>103</v>
      </c>
      <c r="C19" s="146">
        <v>111.9915517</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111.9915517</v>
      </c>
      <c r="AD19" s="147">
        <v>0</v>
      </c>
      <c r="AE19" s="148">
        <v>0</v>
      </c>
      <c r="AF19" s="148">
        <v>0</v>
      </c>
      <c r="AG19" s="147">
        <v>0</v>
      </c>
      <c r="AH19" s="147">
        <v>0</v>
      </c>
      <c r="AI19" s="148">
        <v>0</v>
      </c>
      <c r="AJ19" s="148">
        <v>0</v>
      </c>
      <c r="AK19" s="148">
        <v>0</v>
      </c>
      <c r="AL19" s="147">
        <v>0</v>
      </c>
      <c r="AM19" s="148">
        <v>0</v>
      </c>
      <c r="AN19" s="148">
        <v>0</v>
      </c>
      <c r="AO19" s="148">
        <v>0</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0</v>
      </c>
      <c r="BP19" s="147">
        <v>0</v>
      </c>
      <c r="BQ19" s="147">
        <v>0</v>
      </c>
      <c r="BR19" s="148">
        <v>0</v>
      </c>
      <c r="BS19" s="148">
        <v>0</v>
      </c>
      <c r="BT19" s="147">
        <v>0</v>
      </c>
      <c r="BU19" s="148">
        <v>0</v>
      </c>
      <c r="BV19" s="148">
        <v>0</v>
      </c>
      <c r="BW19" s="147">
        <v>0</v>
      </c>
      <c r="BX19" s="148">
        <v>0</v>
      </c>
      <c r="BY19" s="148">
        <v>0</v>
      </c>
      <c r="BZ19" s="148">
        <v>0</v>
      </c>
      <c r="CA19" s="147">
        <v>0</v>
      </c>
      <c r="CB19" s="147">
        <v>0</v>
      </c>
      <c r="CC19" s="158"/>
      <c r="CD19" s="148"/>
      <c r="CE19" s="148"/>
      <c r="CF19" s="148"/>
      <c r="CG19" s="153"/>
      <c r="CH19" s="153"/>
      <c r="CI19" s="153"/>
      <c r="CJ19" s="149"/>
      <c r="CK19" s="151">
        <v>111.9915517</v>
      </c>
      <c r="CL19" s="144"/>
    </row>
    <row r="20" spans="1:90" s="157" customFormat="1" ht="26.25" customHeight="1" x14ac:dyDescent="0.25">
      <c r="A20" s="293" t="s">
        <v>139</v>
      </c>
      <c r="B20" s="216" t="s">
        <v>104</v>
      </c>
      <c r="C20" s="146">
        <v>0</v>
      </c>
      <c r="D20" s="147">
        <v>0</v>
      </c>
      <c r="E20" s="148">
        <v>0</v>
      </c>
      <c r="F20" s="148">
        <v>0</v>
      </c>
      <c r="G20" s="148">
        <v>0</v>
      </c>
      <c r="H20" s="147">
        <v>0</v>
      </c>
      <c r="I20" s="147">
        <v>0</v>
      </c>
      <c r="J20" s="148">
        <v>0</v>
      </c>
      <c r="K20" s="148">
        <v>0</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c r="CD20" s="148"/>
      <c r="CE20" s="148"/>
      <c r="CF20" s="148"/>
      <c r="CG20" s="153"/>
      <c r="CH20" s="153"/>
      <c r="CI20" s="153"/>
      <c r="CJ20" s="149"/>
      <c r="CK20" s="151">
        <v>0</v>
      </c>
      <c r="CL20" s="144"/>
    </row>
    <row r="21" spans="1:90" s="157" customFormat="1" ht="26.25" customHeight="1" x14ac:dyDescent="0.25">
      <c r="A21" s="293" t="s">
        <v>140</v>
      </c>
      <c r="B21" s="216" t="s">
        <v>105</v>
      </c>
      <c r="C21" s="146">
        <v>0</v>
      </c>
      <c r="D21" s="147">
        <v>0</v>
      </c>
      <c r="E21" s="148">
        <v>0</v>
      </c>
      <c r="F21" s="148">
        <v>0</v>
      </c>
      <c r="G21" s="148">
        <v>0</v>
      </c>
      <c r="H21" s="147">
        <v>0</v>
      </c>
      <c r="I21" s="147">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7">
        <v>0</v>
      </c>
      <c r="AD21" s="147">
        <v>0</v>
      </c>
      <c r="AE21" s="148">
        <v>0</v>
      </c>
      <c r="AF21" s="148">
        <v>0</v>
      </c>
      <c r="AG21" s="147">
        <v>0</v>
      </c>
      <c r="AH21" s="147">
        <v>0</v>
      </c>
      <c r="AI21" s="148">
        <v>0</v>
      </c>
      <c r="AJ21" s="148">
        <v>0</v>
      </c>
      <c r="AK21" s="148">
        <v>0</v>
      </c>
      <c r="AL21" s="147">
        <v>0</v>
      </c>
      <c r="AM21" s="148">
        <v>0</v>
      </c>
      <c r="AN21" s="148">
        <v>0</v>
      </c>
      <c r="AO21" s="148">
        <v>0</v>
      </c>
      <c r="AP21" s="148">
        <v>0</v>
      </c>
      <c r="AQ21" s="148">
        <v>0</v>
      </c>
      <c r="AR21" s="147">
        <v>0</v>
      </c>
      <c r="AS21" s="147">
        <v>0</v>
      </c>
      <c r="AT21" s="148">
        <v>0</v>
      </c>
      <c r="AU21" s="148">
        <v>0</v>
      </c>
      <c r="AV21" s="148">
        <v>0</v>
      </c>
      <c r="AW21" s="148">
        <v>0</v>
      </c>
      <c r="AX21" s="147">
        <v>0</v>
      </c>
      <c r="AY21" s="148">
        <v>0</v>
      </c>
      <c r="AZ21" s="148">
        <v>0</v>
      </c>
      <c r="BA21" s="148">
        <v>0</v>
      </c>
      <c r="BB21" s="147">
        <v>0</v>
      </c>
      <c r="BC21" s="148">
        <v>0</v>
      </c>
      <c r="BD21" s="147">
        <v>0</v>
      </c>
      <c r="BE21" s="148">
        <v>0</v>
      </c>
      <c r="BF21" s="148">
        <v>0</v>
      </c>
      <c r="BG21" s="148">
        <v>0</v>
      </c>
      <c r="BH21" s="148">
        <v>0</v>
      </c>
      <c r="BI21" s="148">
        <v>0</v>
      </c>
      <c r="BJ21" s="147">
        <v>0</v>
      </c>
      <c r="BK21" s="148">
        <v>0</v>
      </c>
      <c r="BL21" s="148">
        <v>0</v>
      </c>
      <c r="BM21" s="148">
        <v>0</v>
      </c>
      <c r="BN21" s="148">
        <v>0</v>
      </c>
      <c r="BO21" s="147">
        <v>0</v>
      </c>
      <c r="BP21" s="147">
        <v>0</v>
      </c>
      <c r="BQ21" s="147">
        <v>0</v>
      </c>
      <c r="BR21" s="148">
        <v>0</v>
      </c>
      <c r="BS21" s="148">
        <v>0</v>
      </c>
      <c r="BT21" s="147">
        <v>0</v>
      </c>
      <c r="BU21" s="148">
        <v>0</v>
      </c>
      <c r="BV21" s="148">
        <v>0</v>
      </c>
      <c r="BW21" s="147">
        <v>0</v>
      </c>
      <c r="BX21" s="148">
        <v>0</v>
      </c>
      <c r="BY21" s="148">
        <v>0</v>
      </c>
      <c r="BZ21" s="148">
        <v>0</v>
      </c>
      <c r="CA21" s="147">
        <v>0</v>
      </c>
      <c r="CB21" s="147">
        <v>0</v>
      </c>
      <c r="CC21" s="158"/>
      <c r="CD21" s="148"/>
      <c r="CE21" s="148"/>
      <c r="CF21" s="148"/>
      <c r="CG21" s="153"/>
      <c r="CH21" s="153"/>
      <c r="CI21" s="153"/>
      <c r="CJ21" s="149"/>
      <c r="CK21" s="151">
        <v>0</v>
      </c>
      <c r="CL21" s="144"/>
    </row>
    <row r="22" spans="1:90" s="157" customFormat="1" ht="26.25" customHeight="1" x14ac:dyDescent="0.25">
      <c r="A22" s="293" t="s">
        <v>141</v>
      </c>
      <c r="B22" s="216" t="s">
        <v>106</v>
      </c>
      <c r="C22" s="146">
        <v>452.91345745661442</v>
      </c>
      <c r="D22" s="147">
        <v>11.166503977458966</v>
      </c>
      <c r="E22" s="148">
        <v>11.166503977458966</v>
      </c>
      <c r="F22" s="148">
        <v>0</v>
      </c>
      <c r="G22" s="148">
        <v>0</v>
      </c>
      <c r="H22" s="147">
        <v>0</v>
      </c>
      <c r="I22" s="147">
        <v>60.206021565166594</v>
      </c>
      <c r="J22" s="148">
        <v>12.727473322186102</v>
      </c>
      <c r="K22" s="148">
        <v>0</v>
      </c>
      <c r="L22" s="148">
        <v>2.1600052595258323</v>
      </c>
      <c r="M22" s="148">
        <v>21.220528770022796</v>
      </c>
      <c r="N22" s="148">
        <v>18.931251330020338</v>
      </c>
      <c r="O22" s="148">
        <v>3.9705979035401335E-3</v>
      </c>
      <c r="P22" s="148">
        <v>0</v>
      </c>
      <c r="Q22" s="148">
        <v>0</v>
      </c>
      <c r="R22" s="148">
        <v>2.3210350633916268</v>
      </c>
      <c r="S22" s="148">
        <v>8.987997799313234E-2</v>
      </c>
      <c r="T22" s="148">
        <v>0.82834314863045444</v>
      </c>
      <c r="U22" s="148">
        <v>0</v>
      </c>
      <c r="V22" s="148">
        <v>0</v>
      </c>
      <c r="W22" s="148">
        <v>0</v>
      </c>
      <c r="X22" s="148">
        <v>0</v>
      </c>
      <c r="Y22" s="148">
        <v>0</v>
      </c>
      <c r="Z22" s="148">
        <v>0</v>
      </c>
      <c r="AA22" s="148">
        <v>1.9235340954927758</v>
      </c>
      <c r="AB22" s="148">
        <v>0</v>
      </c>
      <c r="AC22" s="147">
        <v>309.7103679036</v>
      </c>
      <c r="AD22" s="147">
        <v>54.766458701942156</v>
      </c>
      <c r="AE22" s="148">
        <v>1.1885431379898279</v>
      </c>
      <c r="AF22" s="148">
        <v>53.577915563952331</v>
      </c>
      <c r="AG22" s="147">
        <v>0</v>
      </c>
      <c r="AH22" s="147">
        <v>0</v>
      </c>
      <c r="AI22" s="148">
        <v>0</v>
      </c>
      <c r="AJ22" s="148">
        <v>0</v>
      </c>
      <c r="AK22" s="148">
        <v>0</v>
      </c>
      <c r="AL22" s="147">
        <v>0</v>
      </c>
      <c r="AM22" s="148">
        <v>0</v>
      </c>
      <c r="AN22" s="148">
        <v>0</v>
      </c>
      <c r="AO22" s="148">
        <v>0</v>
      </c>
      <c r="AP22" s="148">
        <v>0</v>
      </c>
      <c r="AQ22" s="148">
        <v>0</v>
      </c>
      <c r="AR22" s="147">
        <v>0</v>
      </c>
      <c r="AS22" s="147">
        <v>1.1889176042293674</v>
      </c>
      <c r="AT22" s="148">
        <v>0</v>
      </c>
      <c r="AU22" s="148">
        <v>1.1889176042293674</v>
      </c>
      <c r="AV22" s="148">
        <v>0</v>
      </c>
      <c r="AW22" s="148">
        <v>0</v>
      </c>
      <c r="AX22" s="147">
        <v>0</v>
      </c>
      <c r="AY22" s="148">
        <v>0</v>
      </c>
      <c r="AZ22" s="148">
        <v>0</v>
      </c>
      <c r="BA22" s="148">
        <v>0</v>
      </c>
      <c r="BB22" s="147">
        <v>0</v>
      </c>
      <c r="BC22" s="148">
        <v>0</v>
      </c>
      <c r="BD22" s="147">
        <v>0</v>
      </c>
      <c r="BE22" s="148">
        <v>0</v>
      </c>
      <c r="BF22" s="148">
        <v>0</v>
      </c>
      <c r="BG22" s="148">
        <v>0</v>
      </c>
      <c r="BH22" s="148">
        <v>0</v>
      </c>
      <c r="BI22" s="148">
        <v>0</v>
      </c>
      <c r="BJ22" s="147">
        <v>0</v>
      </c>
      <c r="BK22" s="148">
        <v>0</v>
      </c>
      <c r="BL22" s="148">
        <v>0</v>
      </c>
      <c r="BM22" s="148">
        <v>0</v>
      </c>
      <c r="BN22" s="148">
        <v>0</v>
      </c>
      <c r="BO22" s="147">
        <v>0</v>
      </c>
      <c r="BP22" s="147">
        <v>0</v>
      </c>
      <c r="BQ22" s="147">
        <v>0</v>
      </c>
      <c r="BR22" s="148">
        <v>0</v>
      </c>
      <c r="BS22" s="148">
        <v>0</v>
      </c>
      <c r="BT22" s="147">
        <v>4.9227586815100786</v>
      </c>
      <c r="BU22" s="148">
        <v>2.3593285968741102</v>
      </c>
      <c r="BV22" s="148">
        <v>2.5634300846359679</v>
      </c>
      <c r="BW22" s="147">
        <v>8.6953957017254027</v>
      </c>
      <c r="BX22" s="148">
        <v>1.3165956122051383</v>
      </c>
      <c r="BY22" s="148">
        <v>0</v>
      </c>
      <c r="BZ22" s="148">
        <v>7.378800089520265</v>
      </c>
      <c r="CA22" s="147">
        <v>2.2570333209819284</v>
      </c>
      <c r="CB22" s="147">
        <v>0</v>
      </c>
      <c r="CC22" s="158"/>
      <c r="CD22" s="148"/>
      <c r="CE22" s="148"/>
      <c r="CF22" s="148"/>
      <c r="CG22" s="153"/>
      <c r="CH22" s="153"/>
      <c r="CI22" s="153"/>
      <c r="CJ22" s="149"/>
      <c r="CK22" s="151">
        <v>452.91345745661442</v>
      </c>
      <c r="CL22" s="144"/>
    </row>
    <row r="23" spans="1:90" s="157" customFormat="1" ht="26.25" customHeight="1" x14ac:dyDescent="0.25">
      <c r="A23" s="293" t="s">
        <v>142</v>
      </c>
      <c r="B23" s="216" t="s">
        <v>107</v>
      </c>
      <c r="C23" s="146">
        <v>1689.2999426126976</v>
      </c>
      <c r="D23" s="147">
        <v>0</v>
      </c>
      <c r="E23" s="148">
        <v>0</v>
      </c>
      <c r="F23" s="148">
        <v>0</v>
      </c>
      <c r="G23" s="148">
        <v>0</v>
      </c>
      <c r="H23" s="147">
        <v>0</v>
      </c>
      <c r="I23" s="147">
        <v>937.90971558469755</v>
      </c>
      <c r="J23" s="148">
        <v>0.85302049711991434</v>
      </c>
      <c r="K23" s="148">
        <v>0</v>
      </c>
      <c r="L23" s="148">
        <v>0</v>
      </c>
      <c r="M23" s="148">
        <v>467.64652436315174</v>
      </c>
      <c r="N23" s="148">
        <v>417.19666754184249</v>
      </c>
      <c r="O23" s="148">
        <v>0</v>
      </c>
      <c r="P23" s="148">
        <v>0</v>
      </c>
      <c r="Q23" s="148">
        <v>0</v>
      </c>
      <c r="R23" s="148">
        <v>0</v>
      </c>
      <c r="S23" s="148">
        <v>0</v>
      </c>
      <c r="T23" s="148">
        <v>52.213503182583423</v>
      </c>
      <c r="U23" s="148">
        <v>0</v>
      </c>
      <c r="V23" s="148">
        <v>0</v>
      </c>
      <c r="W23" s="148">
        <v>0</v>
      </c>
      <c r="X23" s="148">
        <v>0</v>
      </c>
      <c r="Y23" s="148">
        <v>0</v>
      </c>
      <c r="Z23" s="148">
        <v>0</v>
      </c>
      <c r="AA23" s="148">
        <v>0</v>
      </c>
      <c r="AB23" s="148">
        <v>0</v>
      </c>
      <c r="AC23" s="147">
        <v>751.39022702800003</v>
      </c>
      <c r="AD23" s="147">
        <v>0</v>
      </c>
      <c r="AE23" s="148">
        <v>0</v>
      </c>
      <c r="AF23" s="148">
        <v>0</v>
      </c>
      <c r="AG23" s="147">
        <v>0</v>
      </c>
      <c r="AH23" s="147">
        <v>0</v>
      </c>
      <c r="AI23" s="148">
        <v>0</v>
      </c>
      <c r="AJ23" s="148">
        <v>0</v>
      </c>
      <c r="AK23" s="148">
        <v>0</v>
      </c>
      <c r="AL23" s="147">
        <v>0</v>
      </c>
      <c r="AM23" s="148">
        <v>0</v>
      </c>
      <c r="AN23" s="148">
        <v>0</v>
      </c>
      <c r="AO23" s="148">
        <v>0</v>
      </c>
      <c r="AP23" s="148">
        <v>0</v>
      </c>
      <c r="AQ23" s="148">
        <v>0</v>
      </c>
      <c r="AR23" s="147">
        <v>0</v>
      </c>
      <c r="AS23" s="147">
        <v>0</v>
      </c>
      <c r="AT23" s="148">
        <v>0</v>
      </c>
      <c r="AU23" s="148">
        <v>0</v>
      </c>
      <c r="AV23" s="148">
        <v>0</v>
      </c>
      <c r="AW23" s="148">
        <v>0</v>
      </c>
      <c r="AX23" s="147">
        <v>0</v>
      </c>
      <c r="AY23" s="148">
        <v>0</v>
      </c>
      <c r="AZ23" s="148">
        <v>0</v>
      </c>
      <c r="BA23" s="148">
        <v>0</v>
      </c>
      <c r="BB23" s="147">
        <v>0</v>
      </c>
      <c r="BC23" s="148">
        <v>0</v>
      </c>
      <c r="BD23" s="147">
        <v>0</v>
      </c>
      <c r="BE23" s="148">
        <v>0</v>
      </c>
      <c r="BF23" s="148">
        <v>0</v>
      </c>
      <c r="BG23" s="148">
        <v>0</v>
      </c>
      <c r="BH23" s="148">
        <v>0</v>
      </c>
      <c r="BI23" s="148">
        <v>0</v>
      </c>
      <c r="BJ23" s="147">
        <v>0</v>
      </c>
      <c r="BK23" s="148">
        <v>0</v>
      </c>
      <c r="BL23" s="148">
        <v>0</v>
      </c>
      <c r="BM23" s="148">
        <v>0</v>
      </c>
      <c r="BN23" s="148">
        <v>0</v>
      </c>
      <c r="BO23" s="147">
        <v>0</v>
      </c>
      <c r="BP23" s="147">
        <v>0</v>
      </c>
      <c r="BQ23" s="147">
        <v>0</v>
      </c>
      <c r="BR23" s="148">
        <v>0</v>
      </c>
      <c r="BS23" s="148">
        <v>0</v>
      </c>
      <c r="BT23" s="147">
        <v>0</v>
      </c>
      <c r="BU23" s="148">
        <v>0</v>
      </c>
      <c r="BV23" s="148">
        <v>0</v>
      </c>
      <c r="BW23" s="147">
        <v>0</v>
      </c>
      <c r="BX23" s="148">
        <v>0</v>
      </c>
      <c r="BY23" s="148">
        <v>0</v>
      </c>
      <c r="BZ23" s="148">
        <v>0</v>
      </c>
      <c r="CA23" s="147">
        <v>0</v>
      </c>
      <c r="CB23" s="147">
        <v>0</v>
      </c>
      <c r="CC23" s="158"/>
      <c r="CD23" s="148"/>
      <c r="CE23" s="148"/>
      <c r="CF23" s="148"/>
      <c r="CG23" s="153"/>
      <c r="CH23" s="153"/>
      <c r="CI23" s="153"/>
      <c r="CJ23" s="149"/>
      <c r="CK23" s="151">
        <v>1689.2999426126976</v>
      </c>
      <c r="CL23" s="144"/>
    </row>
    <row r="24" spans="1:90" s="157" customFormat="1" ht="26.25" customHeight="1" x14ac:dyDescent="0.25">
      <c r="A24" s="293" t="s">
        <v>143</v>
      </c>
      <c r="B24" s="216" t="s">
        <v>108</v>
      </c>
      <c r="C24" s="146">
        <v>8.4596007069580033</v>
      </c>
      <c r="D24" s="147">
        <v>0</v>
      </c>
      <c r="E24" s="148">
        <v>0</v>
      </c>
      <c r="F24" s="148">
        <v>0</v>
      </c>
      <c r="G24" s="148">
        <v>0</v>
      </c>
      <c r="H24" s="147">
        <v>0</v>
      </c>
      <c r="I24" s="147">
        <v>8.1696007069580041</v>
      </c>
      <c r="J24" s="148">
        <v>0</v>
      </c>
      <c r="K24" s="148">
        <v>0</v>
      </c>
      <c r="L24" s="148">
        <v>0</v>
      </c>
      <c r="M24" s="148">
        <v>4.3176976564835954</v>
      </c>
      <c r="N24" s="148">
        <v>3.8519030504744087</v>
      </c>
      <c r="O24" s="148">
        <v>0</v>
      </c>
      <c r="P24" s="148">
        <v>0</v>
      </c>
      <c r="Q24" s="148">
        <v>0</v>
      </c>
      <c r="R24" s="148">
        <v>0</v>
      </c>
      <c r="S24" s="148">
        <v>0</v>
      </c>
      <c r="T24" s="148">
        <v>0</v>
      </c>
      <c r="U24" s="148">
        <v>0</v>
      </c>
      <c r="V24" s="148">
        <v>0</v>
      </c>
      <c r="W24" s="148">
        <v>0</v>
      </c>
      <c r="X24" s="148">
        <v>0</v>
      </c>
      <c r="Y24" s="148">
        <v>0</v>
      </c>
      <c r="Z24" s="148">
        <v>0</v>
      </c>
      <c r="AA24" s="148">
        <v>0</v>
      </c>
      <c r="AB24" s="148">
        <v>0</v>
      </c>
      <c r="AC24" s="147">
        <v>0.29000000000000004</v>
      </c>
      <c r="AD24" s="147">
        <v>0</v>
      </c>
      <c r="AE24" s="148">
        <v>0</v>
      </c>
      <c r="AF24" s="148">
        <v>0</v>
      </c>
      <c r="AG24" s="147">
        <v>0</v>
      </c>
      <c r="AH24" s="147">
        <v>0</v>
      </c>
      <c r="AI24" s="148">
        <v>0</v>
      </c>
      <c r="AJ24" s="148">
        <v>0</v>
      </c>
      <c r="AK24" s="148">
        <v>0</v>
      </c>
      <c r="AL24" s="147">
        <v>0</v>
      </c>
      <c r="AM24" s="148">
        <v>0</v>
      </c>
      <c r="AN24" s="148">
        <v>0</v>
      </c>
      <c r="AO24" s="148">
        <v>0</v>
      </c>
      <c r="AP24" s="148">
        <v>0</v>
      </c>
      <c r="AQ24" s="148">
        <v>0</v>
      </c>
      <c r="AR24" s="147">
        <v>0</v>
      </c>
      <c r="AS24" s="147">
        <v>0</v>
      </c>
      <c r="AT24" s="148">
        <v>0</v>
      </c>
      <c r="AU24" s="148">
        <v>0</v>
      </c>
      <c r="AV24" s="148">
        <v>0</v>
      </c>
      <c r="AW24" s="148">
        <v>0</v>
      </c>
      <c r="AX24" s="147">
        <v>0</v>
      </c>
      <c r="AY24" s="148">
        <v>0</v>
      </c>
      <c r="AZ24" s="148">
        <v>0</v>
      </c>
      <c r="BA24" s="148">
        <v>0</v>
      </c>
      <c r="BB24" s="147">
        <v>0</v>
      </c>
      <c r="BC24" s="148">
        <v>0</v>
      </c>
      <c r="BD24" s="147">
        <v>0</v>
      </c>
      <c r="BE24" s="148">
        <v>0</v>
      </c>
      <c r="BF24" s="148">
        <v>0</v>
      </c>
      <c r="BG24" s="148">
        <v>0</v>
      </c>
      <c r="BH24" s="148">
        <v>0</v>
      </c>
      <c r="BI24" s="148">
        <v>0</v>
      </c>
      <c r="BJ24" s="147">
        <v>0</v>
      </c>
      <c r="BK24" s="148">
        <v>0</v>
      </c>
      <c r="BL24" s="148">
        <v>0</v>
      </c>
      <c r="BM24" s="148">
        <v>0</v>
      </c>
      <c r="BN24" s="148">
        <v>0</v>
      </c>
      <c r="BO24" s="147">
        <v>0</v>
      </c>
      <c r="BP24" s="147">
        <v>0</v>
      </c>
      <c r="BQ24" s="147">
        <v>0</v>
      </c>
      <c r="BR24" s="148">
        <v>0</v>
      </c>
      <c r="BS24" s="148">
        <v>0</v>
      </c>
      <c r="BT24" s="147">
        <v>0</v>
      </c>
      <c r="BU24" s="148">
        <v>0</v>
      </c>
      <c r="BV24" s="148">
        <v>0</v>
      </c>
      <c r="BW24" s="147">
        <v>0</v>
      </c>
      <c r="BX24" s="148">
        <v>0</v>
      </c>
      <c r="BY24" s="148">
        <v>0</v>
      </c>
      <c r="BZ24" s="148">
        <v>0</v>
      </c>
      <c r="CA24" s="147">
        <v>0</v>
      </c>
      <c r="CB24" s="147">
        <v>0</v>
      </c>
      <c r="CC24" s="158"/>
      <c r="CD24" s="148"/>
      <c r="CE24" s="148"/>
      <c r="CF24" s="148"/>
      <c r="CG24" s="153"/>
      <c r="CH24" s="153"/>
      <c r="CI24" s="153"/>
      <c r="CJ24" s="149"/>
      <c r="CK24" s="151">
        <v>8.4596007069580033</v>
      </c>
      <c r="CL24" s="144"/>
    </row>
    <row r="25" spans="1:90" s="157" customFormat="1" ht="26.25" customHeight="1" x14ac:dyDescent="0.25">
      <c r="A25" s="293" t="s">
        <v>144</v>
      </c>
      <c r="B25" s="216" t="s">
        <v>109</v>
      </c>
      <c r="C25" s="146">
        <v>0</v>
      </c>
      <c r="D25" s="147">
        <v>0</v>
      </c>
      <c r="E25" s="148">
        <v>0</v>
      </c>
      <c r="F25" s="148">
        <v>0</v>
      </c>
      <c r="G25" s="148">
        <v>0</v>
      </c>
      <c r="H25" s="147">
        <v>0</v>
      </c>
      <c r="I25" s="147">
        <v>0</v>
      </c>
      <c r="J25" s="148">
        <v>0</v>
      </c>
      <c r="K25" s="148">
        <v>0</v>
      </c>
      <c r="L25" s="148">
        <v>0</v>
      </c>
      <c r="M25" s="148">
        <v>0</v>
      </c>
      <c r="N25" s="148">
        <v>0</v>
      </c>
      <c r="O25" s="148">
        <v>0</v>
      </c>
      <c r="P25" s="148">
        <v>0</v>
      </c>
      <c r="Q25" s="148">
        <v>0</v>
      </c>
      <c r="R25" s="148">
        <v>0</v>
      </c>
      <c r="S25" s="148">
        <v>0</v>
      </c>
      <c r="T25" s="148">
        <v>0</v>
      </c>
      <c r="U25" s="148">
        <v>0</v>
      </c>
      <c r="V25" s="148">
        <v>0</v>
      </c>
      <c r="W25" s="148">
        <v>0</v>
      </c>
      <c r="X25" s="148">
        <v>0</v>
      </c>
      <c r="Y25" s="148">
        <v>0</v>
      </c>
      <c r="Z25" s="148">
        <v>0</v>
      </c>
      <c r="AA25" s="148">
        <v>0</v>
      </c>
      <c r="AB25" s="148">
        <v>0</v>
      </c>
      <c r="AC25" s="147">
        <v>0</v>
      </c>
      <c r="AD25" s="147">
        <v>0</v>
      </c>
      <c r="AE25" s="148">
        <v>0</v>
      </c>
      <c r="AF25" s="148">
        <v>0</v>
      </c>
      <c r="AG25" s="147">
        <v>0</v>
      </c>
      <c r="AH25" s="147">
        <v>0</v>
      </c>
      <c r="AI25" s="148">
        <v>0</v>
      </c>
      <c r="AJ25" s="148">
        <v>0</v>
      </c>
      <c r="AK25" s="148">
        <v>0</v>
      </c>
      <c r="AL25" s="147">
        <v>0</v>
      </c>
      <c r="AM25" s="148">
        <v>0</v>
      </c>
      <c r="AN25" s="148">
        <v>0</v>
      </c>
      <c r="AO25" s="148">
        <v>0</v>
      </c>
      <c r="AP25" s="148">
        <v>0</v>
      </c>
      <c r="AQ25" s="148">
        <v>0</v>
      </c>
      <c r="AR25" s="147">
        <v>0</v>
      </c>
      <c r="AS25" s="147">
        <v>0</v>
      </c>
      <c r="AT25" s="148">
        <v>0</v>
      </c>
      <c r="AU25" s="148">
        <v>0</v>
      </c>
      <c r="AV25" s="148">
        <v>0</v>
      </c>
      <c r="AW25" s="148">
        <v>0</v>
      </c>
      <c r="AX25" s="147">
        <v>0</v>
      </c>
      <c r="AY25" s="148">
        <v>0</v>
      </c>
      <c r="AZ25" s="148">
        <v>0</v>
      </c>
      <c r="BA25" s="148">
        <v>0</v>
      </c>
      <c r="BB25" s="147">
        <v>0</v>
      </c>
      <c r="BC25" s="148">
        <v>0</v>
      </c>
      <c r="BD25" s="147">
        <v>0</v>
      </c>
      <c r="BE25" s="148">
        <v>0</v>
      </c>
      <c r="BF25" s="148">
        <v>0</v>
      </c>
      <c r="BG25" s="148">
        <v>0</v>
      </c>
      <c r="BH25" s="148">
        <v>0</v>
      </c>
      <c r="BI25" s="148">
        <v>0</v>
      </c>
      <c r="BJ25" s="147">
        <v>0</v>
      </c>
      <c r="BK25" s="148">
        <v>0</v>
      </c>
      <c r="BL25" s="148">
        <v>0</v>
      </c>
      <c r="BM25" s="148">
        <v>0</v>
      </c>
      <c r="BN25" s="148">
        <v>0</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c r="CD25" s="148"/>
      <c r="CE25" s="148"/>
      <c r="CF25" s="148"/>
      <c r="CG25" s="153"/>
      <c r="CH25" s="153"/>
      <c r="CI25" s="153"/>
      <c r="CJ25" s="149"/>
      <c r="CK25" s="151">
        <v>0</v>
      </c>
      <c r="CL25" s="144"/>
    </row>
    <row r="26" spans="1:90" s="157" customFormat="1" ht="26.25" customHeight="1" x14ac:dyDescent="0.25">
      <c r="A26" s="293" t="s">
        <v>145</v>
      </c>
      <c r="B26" s="216" t="s">
        <v>110</v>
      </c>
      <c r="C26" s="146">
        <v>489881.17799999996</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489881.17799999996</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c r="CD26" s="148"/>
      <c r="CE26" s="148"/>
      <c r="CF26" s="148"/>
      <c r="CG26" s="153"/>
      <c r="CH26" s="153"/>
      <c r="CI26" s="153"/>
      <c r="CJ26" s="149"/>
      <c r="CK26" s="151">
        <v>489881.17799999996</v>
      </c>
      <c r="CL26" s="144"/>
    </row>
    <row r="27" spans="1:90" s="157" customFormat="1" ht="26.25" customHeight="1" x14ac:dyDescent="0.25">
      <c r="A27" s="293" t="s">
        <v>146</v>
      </c>
      <c r="B27" s="216" t="s">
        <v>111</v>
      </c>
      <c r="C27" s="146">
        <v>33749.100583137297</v>
      </c>
      <c r="D27" s="147">
        <v>74.926998792432599</v>
      </c>
      <c r="E27" s="148">
        <v>74.926998792432599</v>
      </c>
      <c r="F27" s="148">
        <v>0</v>
      </c>
      <c r="G27" s="148">
        <v>0</v>
      </c>
      <c r="H27" s="147">
        <v>0</v>
      </c>
      <c r="I27" s="147">
        <v>13628.632346625167</v>
      </c>
      <c r="J27" s="148">
        <v>605.52330450102579</v>
      </c>
      <c r="K27" s="148">
        <v>0</v>
      </c>
      <c r="L27" s="148">
        <v>1649.6606677692093</v>
      </c>
      <c r="M27" s="148">
        <v>4150.825282320352</v>
      </c>
      <c r="N27" s="148">
        <v>3977.8861168267586</v>
      </c>
      <c r="O27" s="148">
        <v>3.0324644628110469</v>
      </c>
      <c r="P27" s="148">
        <v>0</v>
      </c>
      <c r="Q27" s="148">
        <v>0</v>
      </c>
      <c r="R27" s="148">
        <v>1772.6439487609907</v>
      </c>
      <c r="S27" s="148">
        <v>0</v>
      </c>
      <c r="T27" s="148">
        <v>0</v>
      </c>
      <c r="U27" s="148">
        <v>0</v>
      </c>
      <c r="V27" s="148">
        <v>0</v>
      </c>
      <c r="W27" s="148">
        <v>0</v>
      </c>
      <c r="X27" s="148">
        <v>0</v>
      </c>
      <c r="Y27" s="148">
        <v>0</v>
      </c>
      <c r="Z27" s="148">
        <v>0</v>
      </c>
      <c r="AA27" s="148">
        <v>1469.0605619840182</v>
      </c>
      <c r="AB27" s="148">
        <v>0</v>
      </c>
      <c r="AC27" s="147">
        <v>19904.685394483153</v>
      </c>
      <c r="AD27" s="147">
        <v>73.147437678480244</v>
      </c>
      <c r="AE27" s="148">
        <v>0</v>
      </c>
      <c r="AF27" s="148">
        <v>73.147437678480244</v>
      </c>
      <c r="AG27" s="147">
        <v>0</v>
      </c>
      <c r="AH27" s="147">
        <v>0</v>
      </c>
      <c r="AI27" s="148">
        <v>0</v>
      </c>
      <c r="AJ27" s="148">
        <v>0</v>
      </c>
      <c r="AK27" s="148">
        <v>0</v>
      </c>
      <c r="AL27" s="147">
        <v>0</v>
      </c>
      <c r="AM27" s="148">
        <v>0</v>
      </c>
      <c r="AN27" s="148">
        <v>0</v>
      </c>
      <c r="AO27" s="148">
        <v>0</v>
      </c>
      <c r="AP27" s="148">
        <v>0</v>
      </c>
      <c r="AQ27" s="148">
        <v>0</v>
      </c>
      <c r="AR27" s="147">
        <v>0</v>
      </c>
      <c r="AS27" s="147">
        <v>0</v>
      </c>
      <c r="AT27" s="148">
        <v>0</v>
      </c>
      <c r="AU27" s="148">
        <v>0</v>
      </c>
      <c r="AV27" s="148">
        <v>0</v>
      </c>
      <c r="AW27" s="148">
        <v>0</v>
      </c>
      <c r="AX27" s="147">
        <v>0</v>
      </c>
      <c r="AY27" s="148">
        <v>0</v>
      </c>
      <c r="AZ27" s="148">
        <v>0</v>
      </c>
      <c r="BA27" s="148">
        <v>0</v>
      </c>
      <c r="BB27" s="147">
        <v>0</v>
      </c>
      <c r="BC27" s="148">
        <v>0</v>
      </c>
      <c r="BD27" s="147">
        <v>0</v>
      </c>
      <c r="BE27" s="148">
        <v>0</v>
      </c>
      <c r="BF27" s="148">
        <v>0</v>
      </c>
      <c r="BG27" s="148">
        <v>0</v>
      </c>
      <c r="BH27" s="148">
        <v>0</v>
      </c>
      <c r="BI27" s="148">
        <v>0</v>
      </c>
      <c r="BJ27" s="147">
        <v>0</v>
      </c>
      <c r="BK27" s="148">
        <v>0</v>
      </c>
      <c r="BL27" s="148">
        <v>0</v>
      </c>
      <c r="BM27" s="148">
        <v>0</v>
      </c>
      <c r="BN27" s="148">
        <v>0</v>
      </c>
      <c r="BO27" s="147">
        <v>67.708405558065763</v>
      </c>
      <c r="BP27" s="147">
        <v>0</v>
      </c>
      <c r="BQ27" s="147">
        <v>0</v>
      </c>
      <c r="BR27" s="148">
        <v>0</v>
      </c>
      <c r="BS27" s="148">
        <v>0</v>
      </c>
      <c r="BT27" s="147">
        <v>0</v>
      </c>
      <c r="BU27" s="148">
        <v>0</v>
      </c>
      <c r="BV27" s="148">
        <v>0</v>
      </c>
      <c r="BW27" s="147">
        <v>0</v>
      </c>
      <c r="BX27" s="148">
        <v>0</v>
      </c>
      <c r="BY27" s="148">
        <v>0</v>
      </c>
      <c r="BZ27" s="148">
        <v>0</v>
      </c>
      <c r="CA27" s="147">
        <v>0</v>
      </c>
      <c r="CB27" s="147">
        <v>0</v>
      </c>
      <c r="CC27" s="158"/>
      <c r="CD27" s="148"/>
      <c r="CE27" s="148"/>
      <c r="CF27" s="148"/>
      <c r="CG27" s="153"/>
      <c r="CH27" s="153"/>
      <c r="CI27" s="153"/>
      <c r="CJ27" s="149"/>
      <c r="CK27" s="151">
        <v>33749.100583137297</v>
      </c>
      <c r="CL27" s="144"/>
    </row>
    <row r="28" spans="1:90" s="157" customFormat="1" ht="26.25" customHeight="1" x14ac:dyDescent="0.25">
      <c r="A28" s="293" t="s">
        <v>147</v>
      </c>
      <c r="B28" s="216" t="s">
        <v>112</v>
      </c>
      <c r="C28" s="146">
        <v>1522.7807918240037</v>
      </c>
      <c r="D28" s="147">
        <v>0</v>
      </c>
      <c r="E28" s="148">
        <v>0</v>
      </c>
      <c r="F28" s="148">
        <v>0</v>
      </c>
      <c r="G28" s="148">
        <v>0</v>
      </c>
      <c r="H28" s="147">
        <v>0</v>
      </c>
      <c r="I28" s="147">
        <v>1.2030518240036994</v>
      </c>
      <c r="J28" s="148">
        <v>0</v>
      </c>
      <c r="K28" s="148">
        <v>0</v>
      </c>
      <c r="L28" s="148">
        <v>0.40548958628129644</v>
      </c>
      <c r="M28" s="148">
        <v>0</v>
      </c>
      <c r="N28" s="148">
        <v>0</v>
      </c>
      <c r="O28" s="148">
        <v>7.4538526889944199E-4</v>
      </c>
      <c r="P28" s="148">
        <v>0</v>
      </c>
      <c r="Q28" s="148">
        <v>0</v>
      </c>
      <c r="R28" s="148">
        <v>0.43571909996444047</v>
      </c>
      <c r="S28" s="148">
        <v>0</v>
      </c>
      <c r="T28" s="148">
        <v>0</v>
      </c>
      <c r="U28" s="148">
        <v>0</v>
      </c>
      <c r="V28" s="148">
        <v>0</v>
      </c>
      <c r="W28" s="148">
        <v>0</v>
      </c>
      <c r="X28" s="148">
        <v>0</v>
      </c>
      <c r="Y28" s="148">
        <v>0</v>
      </c>
      <c r="Z28" s="148">
        <v>0</v>
      </c>
      <c r="AA28" s="148">
        <v>0.36109775248906301</v>
      </c>
      <c r="AB28" s="148">
        <v>0</v>
      </c>
      <c r="AC28" s="147">
        <v>1521.5777399999999</v>
      </c>
      <c r="AD28" s="147">
        <v>0</v>
      </c>
      <c r="AE28" s="148">
        <v>0</v>
      </c>
      <c r="AF28" s="148">
        <v>0</v>
      </c>
      <c r="AG28" s="147">
        <v>0</v>
      </c>
      <c r="AH28" s="147">
        <v>0</v>
      </c>
      <c r="AI28" s="148">
        <v>0</v>
      </c>
      <c r="AJ28" s="148">
        <v>0</v>
      </c>
      <c r="AK28" s="148">
        <v>0</v>
      </c>
      <c r="AL28" s="147">
        <v>0</v>
      </c>
      <c r="AM28" s="148">
        <v>0</v>
      </c>
      <c r="AN28" s="148">
        <v>0</v>
      </c>
      <c r="AO28" s="148">
        <v>0</v>
      </c>
      <c r="AP28" s="148">
        <v>0</v>
      </c>
      <c r="AQ28" s="148">
        <v>0</v>
      </c>
      <c r="AR28" s="147">
        <v>0</v>
      </c>
      <c r="AS28" s="147">
        <v>0</v>
      </c>
      <c r="AT28" s="148">
        <v>0</v>
      </c>
      <c r="AU28" s="148">
        <v>0</v>
      </c>
      <c r="AV28" s="148">
        <v>0</v>
      </c>
      <c r="AW28" s="148">
        <v>0</v>
      </c>
      <c r="AX28" s="147">
        <v>0</v>
      </c>
      <c r="AY28" s="148">
        <v>0</v>
      </c>
      <c r="AZ28" s="148">
        <v>0</v>
      </c>
      <c r="BA28" s="148">
        <v>0</v>
      </c>
      <c r="BB28" s="147">
        <v>0</v>
      </c>
      <c r="BC28" s="148">
        <v>0</v>
      </c>
      <c r="BD28" s="147">
        <v>0</v>
      </c>
      <c r="BE28" s="148">
        <v>0</v>
      </c>
      <c r="BF28" s="148">
        <v>0</v>
      </c>
      <c r="BG28" s="148">
        <v>0</v>
      </c>
      <c r="BH28" s="148">
        <v>0</v>
      </c>
      <c r="BI28" s="148">
        <v>0</v>
      </c>
      <c r="BJ28" s="147">
        <v>0</v>
      </c>
      <c r="BK28" s="148">
        <v>0</v>
      </c>
      <c r="BL28" s="148">
        <v>0</v>
      </c>
      <c r="BM28" s="148">
        <v>0</v>
      </c>
      <c r="BN28" s="148">
        <v>0</v>
      </c>
      <c r="BO28" s="147">
        <v>0</v>
      </c>
      <c r="BP28" s="147">
        <v>0</v>
      </c>
      <c r="BQ28" s="147">
        <v>0</v>
      </c>
      <c r="BR28" s="148">
        <v>0</v>
      </c>
      <c r="BS28" s="148">
        <v>0</v>
      </c>
      <c r="BT28" s="147">
        <v>0</v>
      </c>
      <c r="BU28" s="148">
        <v>0</v>
      </c>
      <c r="BV28" s="148">
        <v>0</v>
      </c>
      <c r="BW28" s="147">
        <v>0</v>
      </c>
      <c r="BX28" s="148">
        <v>0</v>
      </c>
      <c r="BY28" s="148">
        <v>0</v>
      </c>
      <c r="BZ28" s="148">
        <v>0</v>
      </c>
      <c r="CA28" s="147">
        <v>0</v>
      </c>
      <c r="CB28" s="147">
        <v>0</v>
      </c>
      <c r="CC28" s="158"/>
      <c r="CD28" s="148"/>
      <c r="CE28" s="148"/>
      <c r="CF28" s="148"/>
      <c r="CG28" s="153"/>
      <c r="CH28" s="153"/>
      <c r="CI28" s="153"/>
      <c r="CJ28" s="149"/>
      <c r="CK28" s="151">
        <v>1522.7807918240037</v>
      </c>
      <c r="CL28" s="144"/>
    </row>
    <row r="29" spans="1:90" s="157" customFormat="1" ht="26.25" customHeight="1" x14ac:dyDescent="0.25">
      <c r="A29" s="293" t="s">
        <v>148</v>
      </c>
      <c r="B29" s="216" t="s">
        <v>113</v>
      </c>
      <c r="C29" s="146">
        <v>3809.5896073612089</v>
      </c>
      <c r="D29" s="147">
        <v>900.37273251894851</v>
      </c>
      <c r="E29" s="148">
        <v>900.37273251894851</v>
      </c>
      <c r="F29" s="148">
        <v>0</v>
      </c>
      <c r="G29" s="148">
        <v>0</v>
      </c>
      <c r="H29" s="147">
        <v>0</v>
      </c>
      <c r="I29" s="147">
        <v>275.15401557736192</v>
      </c>
      <c r="J29" s="148">
        <v>141.89071011547708</v>
      </c>
      <c r="K29" s="148">
        <v>0</v>
      </c>
      <c r="L29" s="148">
        <v>18.692145567125447</v>
      </c>
      <c r="M29" s="148">
        <v>35.190882809271656</v>
      </c>
      <c r="N29" s="148">
        <v>42.614476061913848</v>
      </c>
      <c r="O29" s="148">
        <v>3.436056170427472E-2</v>
      </c>
      <c r="P29" s="148">
        <v>0</v>
      </c>
      <c r="Q29" s="148">
        <v>0</v>
      </c>
      <c r="R29" s="148">
        <v>20.085657236243254</v>
      </c>
      <c r="S29" s="148">
        <v>0</v>
      </c>
      <c r="T29" s="148">
        <v>0</v>
      </c>
      <c r="U29" s="148">
        <v>0</v>
      </c>
      <c r="V29" s="148">
        <v>0</v>
      </c>
      <c r="W29" s="148">
        <v>0</v>
      </c>
      <c r="X29" s="148">
        <v>0</v>
      </c>
      <c r="Y29" s="148">
        <v>0</v>
      </c>
      <c r="Z29" s="148">
        <v>0</v>
      </c>
      <c r="AA29" s="148">
        <v>16.64578322562642</v>
      </c>
      <c r="AB29" s="148">
        <v>0</v>
      </c>
      <c r="AC29" s="147">
        <v>2188.8635389445199</v>
      </c>
      <c r="AD29" s="147">
        <v>377.55219466826338</v>
      </c>
      <c r="AE29" s="148">
        <v>0</v>
      </c>
      <c r="AF29" s="148">
        <v>377.55219466826338</v>
      </c>
      <c r="AG29" s="147">
        <v>0</v>
      </c>
      <c r="AH29" s="147">
        <v>0</v>
      </c>
      <c r="AI29" s="148">
        <v>0</v>
      </c>
      <c r="AJ29" s="148">
        <v>0</v>
      </c>
      <c r="AK29" s="148">
        <v>0</v>
      </c>
      <c r="AL29" s="147">
        <v>0</v>
      </c>
      <c r="AM29" s="148">
        <v>0</v>
      </c>
      <c r="AN29" s="148">
        <v>0</v>
      </c>
      <c r="AO29" s="148">
        <v>0</v>
      </c>
      <c r="AP29" s="148">
        <v>0</v>
      </c>
      <c r="AQ29" s="148">
        <v>0</v>
      </c>
      <c r="AR29" s="147">
        <v>0</v>
      </c>
      <c r="AS29" s="147">
        <v>0</v>
      </c>
      <c r="AT29" s="148">
        <v>0</v>
      </c>
      <c r="AU29" s="148">
        <v>0</v>
      </c>
      <c r="AV29" s="148">
        <v>0</v>
      </c>
      <c r="AW29" s="148">
        <v>0</v>
      </c>
      <c r="AX29" s="147">
        <v>0</v>
      </c>
      <c r="AY29" s="148">
        <v>0</v>
      </c>
      <c r="AZ29" s="148">
        <v>0</v>
      </c>
      <c r="BA29" s="148">
        <v>0</v>
      </c>
      <c r="BB29" s="147">
        <v>0</v>
      </c>
      <c r="BC29" s="148">
        <v>0</v>
      </c>
      <c r="BD29" s="147">
        <v>0</v>
      </c>
      <c r="BE29" s="148">
        <v>0</v>
      </c>
      <c r="BF29" s="148">
        <v>0</v>
      </c>
      <c r="BG29" s="148">
        <v>0</v>
      </c>
      <c r="BH29" s="148">
        <v>0</v>
      </c>
      <c r="BI29" s="148">
        <v>0</v>
      </c>
      <c r="BJ29" s="147">
        <v>0</v>
      </c>
      <c r="BK29" s="148">
        <v>0</v>
      </c>
      <c r="BL29" s="148">
        <v>0</v>
      </c>
      <c r="BM29" s="148">
        <v>0</v>
      </c>
      <c r="BN29" s="148">
        <v>0</v>
      </c>
      <c r="BO29" s="147">
        <v>67.64712565211542</v>
      </c>
      <c r="BP29" s="147">
        <v>0</v>
      </c>
      <c r="BQ29" s="147">
        <v>0</v>
      </c>
      <c r="BR29" s="148">
        <v>0</v>
      </c>
      <c r="BS29" s="148">
        <v>0</v>
      </c>
      <c r="BT29" s="147">
        <v>0</v>
      </c>
      <c r="BU29" s="148">
        <v>0</v>
      </c>
      <c r="BV29" s="148">
        <v>0</v>
      </c>
      <c r="BW29" s="147">
        <v>0</v>
      </c>
      <c r="BX29" s="148">
        <v>0</v>
      </c>
      <c r="BY29" s="148">
        <v>0</v>
      </c>
      <c r="BZ29" s="148">
        <v>0</v>
      </c>
      <c r="CA29" s="147">
        <v>0</v>
      </c>
      <c r="CB29" s="147">
        <v>0</v>
      </c>
      <c r="CC29" s="158"/>
      <c r="CD29" s="148"/>
      <c r="CE29" s="148"/>
      <c r="CF29" s="148"/>
      <c r="CG29" s="153"/>
      <c r="CH29" s="153"/>
      <c r="CI29" s="153"/>
      <c r="CJ29" s="149"/>
      <c r="CK29" s="151">
        <v>3809.5896073612089</v>
      </c>
      <c r="CL29" s="144"/>
    </row>
    <row r="30" spans="1:90" s="157" customFormat="1" ht="26.25" customHeight="1" x14ac:dyDescent="0.25">
      <c r="A30" s="293" t="s">
        <v>149</v>
      </c>
      <c r="B30" s="216" t="s">
        <v>114</v>
      </c>
      <c r="C30" s="146">
        <v>4391.6707837862696</v>
      </c>
      <c r="D30" s="147">
        <v>0</v>
      </c>
      <c r="E30" s="148">
        <v>0</v>
      </c>
      <c r="F30" s="148">
        <v>0</v>
      </c>
      <c r="G30" s="148">
        <v>0</v>
      </c>
      <c r="H30" s="147">
        <v>0</v>
      </c>
      <c r="I30" s="147">
        <v>0</v>
      </c>
      <c r="J30" s="148">
        <v>0</v>
      </c>
      <c r="K30" s="148">
        <v>0</v>
      </c>
      <c r="L30" s="148">
        <v>0</v>
      </c>
      <c r="M30" s="148">
        <v>0</v>
      </c>
      <c r="N30" s="148">
        <v>0</v>
      </c>
      <c r="O30" s="148">
        <v>0</v>
      </c>
      <c r="P30" s="148">
        <v>0</v>
      </c>
      <c r="Q30" s="148">
        <v>0</v>
      </c>
      <c r="R30" s="148">
        <v>0</v>
      </c>
      <c r="S30" s="148">
        <v>0</v>
      </c>
      <c r="T30" s="148">
        <v>0</v>
      </c>
      <c r="U30" s="148">
        <v>0</v>
      </c>
      <c r="V30" s="148">
        <v>0</v>
      </c>
      <c r="W30" s="148">
        <v>0</v>
      </c>
      <c r="X30" s="148">
        <v>0</v>
      </c>
      <c r="Y30" s="148">
        <v>0</v>
      </c>
      <c r="Z30" s="148">
        <v>0</v>
      </c>
      <c r="AA30" s="148">
        <v>0</v>
      </c>
      <c r="AB30" s="148">
        <v>0</v>
      </c>
      <c r="AC30" s="147">
        <v>4391.6707837862696</v>
      </c>
      <c r="AD30" s="147">
        <v>0</v>
      </c>
      <c r="AE30" s="148">
        <v>0</v>
      </c>
      <c r="AF30" s="148">
        <v>0</v>
      </c>
      <c r="AG30" s="147">
        <v>0</v>
      </c>
      <c r="AH30" s="147">
        <v>0</v>
      </c>
      <c r="AI30" s="148">
        <v>0</v>
      </c>
      <c r="AJ30" s="148">
        <v>0</v>
      </c>
      <c r="AK30" s="148">
        <v>0</v>
      </c>
      <c r="AL30" s="147">
        <v>0</v>
      </c>
      <c r="AM30" s="148">
        <v>0</v>
      </c>
      <c r="AN30" s="148">
        <v>0</v>
      </c>
      <c r="AO30" s="148">
        <v>0</v>
      </c>
      <c r="AP30" s="148">
        <v>0</v>
      </c>
      <c r="AQ30" s="148">
        <v>0</v>
      </c>
      <c r="AR30" s="147">
        <v>0</v>
      </c>
      <c r="AS30" s="147">
        <v>0</v>
      </c>
      <c r="AT30" s="148">
        <v>0</v>
      </c>
      <c r="AU30" s="148">
        <v>0</v>
      </c>
      <c r="AV30" s="148">
        <v>0</v>
      </c>
      <c r="AW30" s="148">
        <v>0</v>
      </c>
      <c r="AX30" s="147">
        <v>0</v>
      </c>
      <c r="AY30" s="148">
        <v>0</v>
      </c>
      <c r="AZ30" s="148">
        <v>0</v>
      </c>
      <c r="BA30" s="148">
        <v>0</v>
      </c>
      <c r="BB30" s="147">
        <v>0</v>
      </c>
      <c r="BC30" s="148">
        <v>0</v>
      </c>
      <c r="BD30" s="147">
        <v>0</v>
      </c>
      <c r="BE30" s="148">
        <v>0</v>
      </c>
      <c r="BF30" s="148">
        <v>0</v>
      </c>
      <c r="BG30" s="148">
        <v>0</v>
      </c>
      <c r="BH30" s="148">
        <v>0</v>
      </c>
      <c r="BI30" s="148">
        <v>0</v>
      </c>
      <c r="BJ30" s="147">
        <v>0</v>
      </c>
      <c r="BK30" s="148">
        <v>0</v>
      </c>
      <c r="BL30" s="148">
        <v>0</v>
      </c>
      <c r="BM30" s="148">
        <v>0</v>
      </c>
      <c r="BN30" s="148">
        <v>0</v>
      </c>
      <c r="BO30" s="147">
        <v>0</v>
      </c>
      <c r="BP30" s="147">
        <v>0</v>
      </c>
      <c r="BQ30" s="147">
        <v>0</v>
      </c>
      <c r="BR30" s="148">
        <v>0</v>
      </c>
      <c r="BS30" s="148">
        <v>0</v>
      </c>
      <c r="BT30" s="147">
        <v>0</v>
      </c>
      <c r="BU30" s="148">
        <v>0</v>
      </c>
      <c r="BV30" s="148">
        <v>0</v>
      </c>
      <c r="BW30" s="147">
        <v>0</v>
      </c>
      <c r="BX30" s="148">
        <v>0</v>
      </c>
      <c r="BY30" s="148">
        <v>0</v>
      </c>
      <c r="BZ30" s="148">
        <v>0</v>
      </c>
      <c r="CA30" s="147">
        <v>0</v>
      </c>
      <c r="CB30" s="147">
        <v>0</v>
      </c>
      <c r="CC30" s="158"/>
      <c r="CD30" s="148"/>
      <c r="CE30" s="148"/>
      <c r="CF30" s="148"/>
      <c r="CG30" s="153"/>
      <c r="CH30" s="153"/>
      <c r="CI30" s="153"/>
      <c r="CJ30" s="149"/>
      <c r="CK30" s="151">
        <v>4391.6707837862696</v>
      </c>
      <c r="CL30" s="144"/>
    </row>
    <row r="31" spans="1:90" s="157" customFormat="1" ht="26.25" customHeight="1" x14ac:dyDescent="0.25">
      <c r="A31" s="293" t="s">
        <v>150</v>
      </c>
      <c r="B31" s="216" t="s">
        <v>115</v>
      </c>
      <c r="C31" s="146">
        <v>3566.4782007531321</v>
      </c>
      <c r="D31" s="147">
        <v>0</v>
      </c>
      <c r="E31" s="148">
        <v>0</v>
      </c>
      <c r="F31" s="148">
        <v>0</v>
      </c>
      <c r="G31" s="148">
        <v>0</v>
      </c>
      <c r="H31" s="147">
        <v>0</v>
      </c>
      <c r="I31" s="147">
        <v>473.59589965172938</v>
      </c>
      <c r="J31" s="148">
        <v>0</v>
      </c>
      <c r="K31" s="148">
        <v>0</v>
      </c>
      <c r="L31" s="148">
        <v>0</v>
      </c>
      <c r="M31" s="148">
        <v>0</v>
      </c>
      <c r="N31" s="148">
        <v>0</v>
      </c>
      <c r="O31" s="148">
        <v>0</v>
      </c>
      <c r="P31" s="148">
        <v>473.59589965172938</v>
      </c>
      <c r="Q31" s="148">
        <v>0</v>
      </c>
      <c r="R31" s="148">
        <v>0</v>
      </c>
      <c r="S31" s="148">
        <v>0</v>
      </c>
      <c r="T31" s="148">
        <v>0</v>
      </c>
      <c r="U31" s="148">
        <v>0</v>
      </c>
      <c r="V31" s="148">
        <v>0</v>
      </c>
      <c r="W31" s="148">
        <v>0</v>
      </c>
      <c r="X31" s="148">
        <v>0</v>
      </c>
      <c r="Y31" s="148">
        <v>0</v>
      </c>
      <c r="Z31" s="148">
        <v>0</v>
      </c>
      <c r="AA31" s="148">
        <v>0</v>
      </c>
      <c r="AB31" s="148">
        <v>0</v>
      </c>
      <c r="AC31" s="147">
        <v>3092.8823011014028</v>
      </c>
      <c r="AD31" s="147">
        <v>0</v>
      </c>
      <c r="AE31" s="148">
        <v>0</v>
      </c>
      <c r="AF31" s="148">
        <v>0</v>
      </c>
      <c r="AG31" s="147">
        <v>0</v>
      </c>
      <c r="AH31" s="147">
        <v>0</v>
      </c>
      <c r="AI31" s="148">
        <v>0</v>
      </c>
      <c r="AJ31" s="148">
        <v>0</v>
      </c>
      <c r="AK31" s="148">
        <v>0</v>
      </c>
      <c r="AL31" s="147">
        <v>0</v>
      </c>
      <c r="AM31" s="148">
        <v>0</v>
      </c>
      <c r="AN31" s="148">
        <v>0</v>
      </c>
      <c r="AO31" s="148">
        <v>0</v>
      </c>
      <c r="AP31" s="148">
        <v>0</v>
      </c>
      <c r="AQ31" s="148">
        <v>0</v>
      </c>
      <c r="AR31" s="147">
        <v>0</v>
      </c>
      <c r="AS31" s="147">
        <v>0</v>
      </c>
      <c r="AT31" s="148">
        <v>0</v>
      </c>
      <c r="AU31" s="148">
        <v>0</v>
      </c>
      <c r="AV31" s="148">
        <v>0</v>
      </c>
      <c r="AW31" s="148">
        <v>0</v>
      </c>
      <c r="AX31" s="147">
        <v>0</v>
      </c>
      <c r="AY31" s="148">
        <v>0</v>
      </c>
      <c r="AZ31" s="148">
        <v>0</v>
      </c>
      <c r="BA31" s="148">
        <v>0</v>
      </c>
      <c r="BB31" s="147">
        <v>0</v>
      </c>
      <c r="BC31" s="148">
        <v>0</v>
      </c>
      <c r="BD31" s="147">
        <v>0</v>
      </c>
      <c r="BE31" s="148">
        <v>0</v>
      </c>
      <c r="BF31" s="148">
        <v>0</v>
      </c>
      <c r="BG31" s="148">
        <v>0</v>
      </c>
      <c r="BH31" s="148">
        <v>0</v>
      </c>
      <c r="BI31" s="148">
        <v>0</v>
      </c>
      <c r="BJ31" s="147">
        <v>0</v>
      </c>
      <c r="BK31" s="148">
        <v>0</v>
      </c>
      <c r="BL31" s="148">
        <v>0</v>
      </c>
      <c r="BM31" s="148">
        <v>0</v>
      </c>
      <c r="BN31" s="148">
        <v>0</v>
      </c>
      <c r="BO31" s="147">
        <v>0</v>
      </c>
      <c r="BP31" s="147">
        <v>0</v>
      </c>
      <c r="BQ31" s="147">
        <v>0</v>
      </c>
      <c r="BR31" s="148">
        <v>0</v>
      </c>
      <c r="BS31" s="148">
        <v>0</v>
      </c>
      <c r="BT31" s="147">
        <v>0</v>
      </c>
      <c r="BU31" s="148">
        <v>0</v>
      </c>
      <c r="BV31" s="148">
        <v>0</v>
      </c>
      <c r="BW31" s="147">
        <v>0</v>
      </c>
      <c r="BX31" s="148">
        <v>0</v>
      </c>
      <c r="BY31" s="148">
        <v>0</v>
      </c>
      <c r="BZ31" s="148">
        <v>0</v>
      </c>
      <c r="CA31" s="147">
        <v>0</v>
      </c>
      <c r="CB31" s="147">
        <v>0</v>
      </c>
      <c r="CC31" s="158"/>
      <c r="CD31" s="160"/>
      <c r="CE31" s="160"/>
      <c r="CF31" s="160"/>
      <c r="CG31" s="161"/>
      <c r="CH31" s="161"/>
      <c r="CI31" s="161"/>
      <c r="CJ31" s="149"/>
      <c r="CK31" s="151">
        <v>3566.4782007531321</v>
      </c>
      <c r="CL31" s="144"/>
    </row>
    <row r="32" spans="1:90" s="157" customFormat="1" ht="26.25" customHeight="1" x14ac:dyDescent="0.25">
      <c r="A32" s="291" t="s">
        <v>151</v>
      </c>
      <c r="B32" s="212" t="s">
        <v>116</v>
      </c>
      <c r="C32" s="154">
        <v>38946.020999290733</v>
      </c>
      <c r="D32" s="154">
        <v>0</v>
      </c>
      <c r="E32" s="154">
        <v>0</v>
      </c>
      <c r="F32" s="154">
        <v>0</v>
      </c>
      <c r="G32" s="154">
        <v>0</v>
      </c>
      <c r="H32" s="154">
        <v>0</v>
      </c>
      <c r="I32" s="154">
        <v>2750.1663021407089</v>
      </c>
      <c r="J32" s="154">
        <v>4.6176521082014323</v>
      </c>
      <c r="K32" s="154">
        <v>0</v>
      </c>
      <c r="L32" s="154">
        <v>0</v>
      </c>
      <c r="M32" s="154">
        <v>2040.9102408932999</v>
      </c>
      <c r="N32" s="154">
        <v>683.04498262249979</v>
      </c>
      <c r="O32" s="154">
        <v>0</v>
      </c>
      <c r="P32" s="154">
        <v>21.593426516707851</v>
      </c>
      <c r="Q32" s="154">
        <v>0</v>
      </c>
      <c r="R32" s="154">
        <v>0</v>
      </c>
      <c r="S32" s="154">
        <v>0</v>
      </c>
      <c r="T32" s="154">
        <v>0</v>
      </c>
      <c r="U32" s="154">
        <v>0</v>
      </c>
      <c r="V32" s="154">
        <v>0</v>
      </c>
      <c r="W32" s="154">
        <v>0</v>
      </c>
      <c r="X32" s="154">
        <v>0</v>
      </c>
      <c r="Y32" s="154">
        <v>0</v>
      </c>
      <c r="Z32" s="154">
        <v>0</v>
      </c>
      <c r="AA32" s="154">
        <v>0</v>
      </c>
      <c r="AB32" s="154">
        <v>0</v>
      </c>
      <c r="AC32" s="154">
        <v>18979.710295380977</v>
      </c>
      <c r="AD32" s="154">
        <v>17216.144401769045</v>
      </c>
      <c r="AE32" s="154">
        <v>0</v>
      </c>
      <c r="AF32" s="154">
        <v>17216.144401769045</v>
      </c>
      <c r="AG32" s="154">
        <v>0</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c r="CD32" s="155"/>
      <c r="CE32" s="155"/>
      <c r="CF32" s="155"/>
      <c r="CG32" s="154"/>
      <c r="CH32" s="154"/>
      <c r="CI32" s="154"/>
      <c r="CJ32" s="154">
        <v>453577.75719874696</v>
      </c>
      <c r="CK32" s="154">
        <v>492523.7781980377</v>
      </c>
      <c r="CL32" s="144"/>
    </row>
    <row r="33" spans="1:90" s="157" customFormat="1" ht="26.25" customHeight="1" x14ac:dyDescent="0.25">
      <c r="A33" s="294" t="s">
        <v>152</v>
      </c>
      <c r="B33" s="217" t="s">
        <v>117</v>
      </c>
      <c r="C33" s="146">
        <v>17916.921867412264</v>
      </c>
      <c r="D33" s="147">
        <v>0</v>
      </c>
      <c r="E33" s="148">
        <v>0</v>
      </c>
      <c r="F33" s="148">
        <v>0</v>
      </c>
      <c r="G33" s="148">
        <v>0</v>
      </c>
      <c r="H33" s="147">
        <v>0</v>
      </c>
      <c r="I33" s="147">
        <v>1896.9343947507195</v>
      </c>
      <c r="J33" s="148">
        <v>0</v>
      </c>
      <c r="K33" s="148">
        <v>0</v>
      </c>
      <c r="L33" s="148">
        <v>0</v>
      </c>
      <c r="M33" s="148">
        <v>1663.2283887641963</v>
      </c>
      <c r="N33" s="148">
        <v>233.70600598652325</v>
      </c>
      <c r="O33" s="148">
        <v>0</v>
      </c>
      <c r="P33" s="148">
        <v>0</v>
      </c>
      <c r="Q33" s="148">
        <v>0</v>
      </c>
      <c r="R33" s="148">
        <v>0</v>
      </c>
      <c r="S33" s="148">
        <v>0</v>
      </c>
      <c r="T33" s="148">
        <v>0</v>
      </c>
      <c r="U33" s="148">
        <v>0</v>
      </c>
      <c r="V33" s="148">
        <v>0</v>
      </c>
      <c r="W33" s="148">
        <v>0</v>
      </c>
      <c r="X33" s="148">
        <v>0</v>
      </c>
      <c r="Y33" s="148">
        <v>0</v>
      </c>
      <c r="Z33" s="148">
        <v>0</v>
      </c>
      <c r="AA33" s="148">
        <v>0</v>
      </c>
      <c r="AB33" s="148">
        <v>0</v>
      </c>
      <c r="AC33" s="147">
        <v>8737.2955096316637</v>
      </c>
      <c r="AD33" s="147">
        <v>7282.6919630298798</v>
      </c>
      <c r="AE33" s="148">
        <v>0</v>
      </c>
      <c r="AF33" s="148">
        <v>7282.6919630298798</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c r="CD33" s="159"/>
      <c r="CE33" s="159"/>
      <c r="CF33" s="159"/>
      <c r="CG33" s="151"/>
      <c r="CH33" s="151"/>
      <c r="CI33" s="151"/>
      <c r="CJ33" s="149"/>
      <c r="CK33" s="151">
        <v>17916.921867412264</v>
      </c>
      <c r="CL33" s="144"/>
    </row>
    <row r="34" spans="1:90" s="157" customFormat="1" ht="26.25" customHeight="1" x14ac:dyDescent="0.25">
      <c r="A34" s="295" t="s">
        <v>153</v>
      </c>
      <c r="B34" s="213" t="s">
        <v>118</v>
      </c>
      <c r="C34" s="146">
        <v>21029.099131878465</v>
      </c>
      <c r="D34" s="147">
        <v>0</v>
      </c>
      <c r="E34" s="148">
        <v>0</v>
      </c>
      <c r="F34" s="148">
        <v>0</v>
      </c>
      <c r="G34" s="148">
        <v>0</v>
      </c>
      <c r="H34" s="147">
        <v>0</v>
      </c>
      <c r="I34" s="147">
        <v>853.23190738998937</v>
      </c>
      <c r="J34" s="148">
        <v>4.6176521082014323</v>
      </c>
      <c r="K34" s="148">
        <v>0</v>
      </c>
      <c r="L34" s="148">
        <v>0</v>
      </c>
      <c r="M34" s="148">
        <v>377.68185212910362</v>
      </c>
      <c r="N34" s="148">
        <v>449.33897663597651</v>
      </c>
      <c r="O34" s="148">
        <v>0</v>
      </c>
      <c r="P34" s="148">
        <v>21.593426516707851</v>
      </c>
      <c r="Q34" s="148">
        <v>0</v>
      </c>
      <c r="R34" s="148">
        <v>0</v>
      </c>
      <c r="S34" s="148">
        <v>0</v>
      </c>
      <c r="T34" s="148">
        <v>0</v>
      </c>
      <c r="U34" s="148">
        <v>0</v>
      </c>
      <c r="V34" s="148">
        <v>0</v>
      </c>
      <c r="W34" s="148">
        <v>0</v>
      </c>
      <c r="X34" s="148">
        <v>0</v>
      </c>
      <c r="Y34" s="148">
        <v>0</v>
      </c>
      <c r="Z34" s="148">
        <v>0</v>
      </c>
      <c r="AA34" s="148">
        <v>0</v>
      </c>
      <c r="AB34" s="148">
        <v>0</v>
      </c>
      <c r="AC34" s="147">
        <v>10242.414785749314</v>
      </c>
      <c r="AD34" s="147">
        <v>9933.4524387391648</v>
      </c>
      <c r="AE34" s="148">
        <v>0</v>
      </c>
      <c r="AF34" s="148">
        <v>9933.4524387391648</v>
      </c>
      <c r="AG34" s="147">
        <v>0</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c r="CD34" s="148"/>
      <c r="CE34" s="148"/>
      <c r="CF34" s="148"/>
      <c r="CG34" s="153"/>
      <c r="CH34" s="153"/>
      <c r="CI34" s="153"/>
      <c r="CJ34" s="149"/>
      <c r="CK34" s="151">
        <v>21029.099131878465</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c r="CI35" s="149"/>
      <c r="CJ35" s="153">
        <v>453577.75719874696</v>
      </c>
      <c r="CK35" s="151">
        <v>453577.75719874696</v>
      </c>
      <c r="CL35" s="144"/>
    </row>
    <row r="36" spans="1:90" s="157" customFormat="1" ht="26.25" customHeight="1" x14ac:dyDescent="0.25">
      <c r="A36" s="296" t="s">
        <v>155</v>
      </c>
      <c r="B36" s="218" t="s">
        <v>120</v>
      </c>
      <c r="C36" s="167">
        <v>0</v>
      </c>
      <c r="D36" s="165"/>
      <c r="E36" s="166"/>
      <c r="F36" s="166"/>
      <c r="G36" s="166"/>
      <c r="H36" s="165"/>
      <c r="I36" s="165">
        <v>0</v>
      </c>
      <c r="J36" s="166"/>
      <c r="K36" s="166"/>
      <c r="L36" s="166"/>
      <c r="M36" s="166"/>
      <c r="N36" s="166"/>
      <c r="O36" s="166"/>
      <c r="P36" s="166">
        <v>0</v>
      </c>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c r="CH36" s="170"/>
      <c r="CI36" s="149"/>
      <c r="CJ36" s="149"/>
      <c r="CK36" s="171">
        <v>0</v>
      </c>
      <c r="CL36" s="144"/>
    </row>
    <row r="37" spans="1:90" s="157" customFormat="1" ht="26.25" customHeight="1" thickBot="1" x14ac:dyDescent="0.3">
      <c r="A37" s="297" t="s">
        <v>0</v>
      </c>
      <c r="B37" s="219" t="s">
        <v>121</v>
      </c>
      <c r="C37" s="172"/>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4"/>
      <c r="CD37" s="175"/>
      <c r="CE37" s="175"/>
      <c r="CF37" s="175"/>
      <c r="CG37" s="176"/>
      <c r="CH37" s="176"/>
      <c r="CI37" s="173"/>
      <c r="CJ37" s="172"/>
      <c r="CK37" s="174"/>
      <c r="CL37" s="144"/>
    </row>
    <row r="38" spans="1:90" s="157" customFormat="1" ht="26.25" customHeight="1" thickTop="1" x14ac:dyDescent="0.25">
      <c r="A38" s="298" t="s">
        <v>156</v>
      </c>
      <c r="B38" s="231" t="s">
        <v>282</v>
      </c>
      <c r="C38" s="177">
        <v>2352698.9728985154</v>
      </c>
      <c r="D38" s="177">
        <v>52391.145454848105</v>
      </c>
      <c r="E38" s="177">
        <v>7737.8448249496332</v>
      </c>
      <c r="F38" s="177">
        <v>44653.300629898469</v>
      </c>
      <c r="G38" s="177">
        <v>0</v>
      </c>
      <c r="H38" s="177">
        <v>0</v>
      </c>
      <c r="I38" s="177">
        <v>1520364.894807467</v>
      </c>
      <c r="J38" s="177">
        <v>3391.5184732023745</v>
      </c>
      <c r="K38" s="177">
        <v>20.655762915499103</v>
      </c>
      <c r="L38" s="177">
        <v>1686.4668367680408</v>
      </c>
      <c r="M38" s="177">
        <v>6834.8179429956344</v>
      </c>
      <c r="N38" s="177">
        <v>5282.4298295965145</v>
      </c>
      <c r="O38" s="177">
        <v>1424595.3648318057</v>
      </c>
      <c r="P38" s="177">
        <v>19743.437935603441</v>
      </c>
      <c r="Q38" s="177">
        <v>28.057532213636044</v>
      </c>
      <c r="R38" s="177">
        <v>1814.0967426421839</v>
      </c>
      <c r="S38" s="177">
        <v>58.211774394362493</v>
      </c>
      <c r="T38" s="177">
        <v>55405.471963214011</v>
      </c>
      <c r="U38" s="177">
        <v>0.10790077229069497</v>
      </c>
      <c r="V38" s="177">
        <v>3.4439982457785893E-2</v>
      </c>
      <c r="W38" s="177">
        <v>4.8808928910165347E-2</v>
      </c>
      <c r="X38" s="177">
        <v>0.10247002079897367</v>
      </c>
      <c r="Y38" s="177">
        <v>8.9266231903965723E-2</v>
      </c>
      <c r="Z38" s="177">
        <v>1.3391331378557463E-2</v>
      </c>
      <c r="AA38" s="177">
        <v>1503.9298760594654</v>
      </c>
      <c r="AB38" s="177">
        <v>3.9028787906338062E-2</v>
      </c>
      <c r="AC38" s="177">
        <v>761644.38419272075</v>
      </c>
      <c r="AD38" s="177">
        <v>17969.770704654213</v>
      </c>
      <c r="AE38" s="177">
        <v>1.1885431379898279</v>
      </c>
      <c r="AF38" s="177">
        <v>17968.582161516224</v>
      </c>
      <c r="AG38" s="177">
        <v>34.781491257447847</v>
      </c>
      <c r="AH38" s="177">
        <v>21.335514285306331</v>
      </c>
      <c r="AI38" s="177">
        <v>0</v>
      </c>
      <c r="AJ38" s="177">
        <v>21.335514285306331</v>
      </c>
      <c r="AK38" s="177">
        <v>0</v>
      </c>
      <c r="AL38" s="177">
        <v>0</v>
      </c>
      <c r="AM38" s="177">
        <v>0</v>
      </c>
      <c r="AN38" s="177">
        <v>0</v>
      </c>
      <c r="AO38" s="177">
        <v>0</v>
      </c>
      <c r="AP38" s="177">
        <v>0</v>
      </c>
      <c r="AQ38" s="177">
        <v>0</v>
      </c>
      <c r="AR38" s="177">
        <v>3.0519155477668716</v>
      </c>
      <c r="AS38" s="177">
        <v>1.1889176042293674</v>
      </c>
      <c r="AT38" s="177">
        <v>0</v>
      </c>
      <c r="AU38" s="177">
        <v>1.1889176042293674</v>
      </c>
      <c r="AV38" s="177">
        <v>0</v>
      </c>
      <c r="AW38" s="177">
        <v>0</v>
      </c>
      <c r="AX38" s="177">
        <v>0</v>
      </c>
      <c r="AY38" s="177">
        <v>0</v>
      </c>
      <c r="AZ38" s="177">
        <v>0</v>
      </c>
      <c r="BA38" s="177">
        <v>0</v>
      </c>
      <c r="BB38" s="177">
        <v>0</v>
      </c>
      <c r="BC38" s="177">
        <v>0</v>
      </c>
      <c r="BD38" s="177">
        <v>0</v>
      </c>
      <c r="BE38" s="177">
        <v>0</v>
      </c>
      <c r="BF38" s="177">
        <v>0</v>
      </c>
      <c r="BG38" s="177">
        <v>0</v>
      </c>
      <c r="BH38" s="177">
        <v>0</v>
      </c>
      <c r="BI38" s="177">
        <v>0</v>
      </c>
      <c r="BJ38" s="177">
        <v>0</v>
      </c>
      <c r="BK38" s="177">
        <v>0</v>
      </c>
      <c r="BL38" s="177">
        <v>0</v>
      </c>
      <c r="BM38" s="177">
        <v>0</v>
      </c>
      <c r="BN38" s="177">
        <v>0</v>
      </c>
      <c r="BO38" s="177">
        <v>148.50925822502091</v>
      </c>
      <c r="BP38" s="177">
        <v>4.9045872580310066</v>
      </c>
      <c r="BQ38" s="177">
        <v>99.130866943404939</v>
      </c>
      <c r="BR38" s="177">
        <v>99.130866943404939</v>
      </c>
      <c r="BS38" s="177">
        <v>0</v>
      </c>
      <c r="BT38" s="177">
        <v>4.9227586815100786</v>
      </c>
      <c r="BU38" s="177">
        <v>2.3593285968741102</v>
      </c>
      <c r="BV38" s="177">
        <v>2.5634300846359679</v>
      </c>
      <c r="BW38" s="177">
        <v>8.6953957017254027</v>
      </c>
      <c r="BX38" s="177">
        <v>1.3165956122051383</v>
      </c>
      <c r="BY38" s="177">
        <v>0</v>
      </c>
      <c r="BZ38" s="177">
        <v>7.378800089520265</v>
      </c>
      <c r="CA38" s="177">
        <v>2.2570333209819284</v>
      </c>
      <c r="CB38" s="177">
        <v>0</v>
      </c>
      <c r="CC38" s="177"/>
      <c r="CD38" s="177"/>
      <c r="CE38" s="177"/>
      <c r="CF38" s="177"/>
      <c r="CG38" s="177"/>
      <c r="CH38" s="177"/>
      <c r="CI38" s="177"/>
      <c r="CJ38" s="177">
        <v>453577.75719874696</v>
      </c>
      <c r="CK38" s="177">
        <v>2806276.7300972627</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9" priority="1" stopIfTrue="1" operator="containsText" text="Supply &lt; Use">
      <formula>NOT(ISERROR(SEARCH("Supply &lt; Use",C3)))</formula>
    </cfRule>
    <cfRule type="containsText" dxfId="8"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positive values or zero._x000d__x000a_: symbol can be used for not available data." sqref="CI38:CJ38 C38:CF38 AC36 C36 CJ35 CI11:CI34 CC11:CF34 C3:CB34 CJ32" xr:uid="{3A8CF233-9A67-4698-AD7C-17AF7E858B95}">
      <formula1>OR(AND(ISNUMBER(C3),C3&gt;=0),C3=":")</formula1>
    </dataValidation>
    <dataValidation type="custom" allowBlank="1" showInputMessage="1" showErrorMessage="1" errorTitle="Wrong data input" error="Data entry is limited to numeric values._x000d__x000a_: symbol can be used for not available data." sqref="CK3:CK38 CH3:CH38 CG36:CG38 CI37:CJ37 C37:CF37 CG11:CG34" xr:uid="{55EEEE39-504B-4328-8081-1C69DD19D477}">
      <formula1>OR(ISNUMBER(C3),C3=":")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006-EF8D-4DC4-B12F-81CCCCE9B555}">
  <sheetPr codeName="Sheet3">
    <tabColor theme="0"/>
    <outlinePr summaryBelow="0" summaryRight="0"/>
  </sheetPr>
  <dimension ref="A1:CL53"/>
  <sheetViews>
    <sheetView showGridLines="0" zoomScale="85" zoomScaleNormal="85" workbookViewId="0">
      <pane xSplit="2" ySplit="1" topLeftCell="C2" activePane="bottomRight" state="frozen"/>
      <selection activeCell="CA1" sqref="CA1"/>
      <selection pane="topRight" activeCell="CA1" sqref="CA1"/>
      <selection pane="bottomLeft" activeCell="CA1" sqref="CA1"/>
      <selection pane="bottomRight" activeCell="B1" sqref="B1"/>
    </sheetView>
  </sheetViews>
  <sheetFormatPr defaultColWidth="11.42578125" defaultRowHeight="14.25" x14ac:dyDescent="0.2"/>
  <cols>
    <col min="1" max="1" width="1.7109375" style="299" customWidth="1"/>
    <col min="2" max="2" width="50.7109375" style="157" customWidth="1"/>
    <col min="3" max="47" width="14.85546875" style="189" customWidth="1"/>
    <col min="48" max="48" width="15.85546875" style="189" customWidth="1"/>
    <col min="49" max="78" width="14.85546875" style="189" customWidth="1"/>
    <col min="79" max="79" width="15.85546875" style="189" customWidth="1"/>
    <col min="80" max="86" width="14.85546875" style="189" customWidth="1"/>
    <col min="87" max="87" width="18.5703125" style="189" customWidth="1"/>
    <col min="88" max="89" width="14.85546875" style="189" customWidth="1"/>
    <col min="90" max="90" width="16.140625" style="190" customWidth="1"/>
    <col min="91" max="16384" width="11.42578125" style="188"/>
  </cols>
  <sheetData>
    <row r="1" spans="1:90" s="141" customFormat="1" ht="195" customHeight="1" x14ac:dyDescent="0.25">
      <c r="A1" s="307"/>
      <c r="B1" s="230" t="s">
        <v>346</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27" t="s">
        <v>79</v>
      </c>
      <c r="CD1" s="228" t="s">
        <v>80</v>
      </c>
      <c r="CE1" s="221" t="s">
        <v>81</v>
      </c>
      <c r="CF1" s="229" t="s">
        <v>82</v>
      </c>
      <c r="CG1" s="222" t="s">
        <v>83</v>
      </c>
      <c r="CH1" s="143" t="s">
        <v>84</v>
      </c>
      <c r="CI1" s="349" t="s">
        <v>323</v>
      </c>
      <c r="CJ1" s="142" t="s">
        <v>85</v>
      </c>
      <c r="CK1" s="223" t="s">
        <v>86</v>
      </c>
      <c r="CL1" s="140"/>
    </row>
    <row r="2" spans="1:90" s="141" customFormat="1" ht="26.25" customHeight="1" x14ac:dyDescent="0.25">
      <c r="A2" s="290"/>
      <c r="B2" s="211"/>
      <c r="C2" s="329" t="s">
        <v>157</v>
      </c>
      <c r="D2" s="330" t="s">
        <v>158</v>
      </c>
      <c r="E2" s="331" t="s">
        <v>159</v>
      </c>
      <c r="F2" s="331" t="s">
        <v>160</v>
      </c>
      <c r="G2" s="331" t="s">
        <v>161</v>
      </c>
      <c r="H2" s="330" t="s">
        <v>162</v>
      </c>
      <c r="I2" s="330" t="s">
        <v>163</v>
      </c>
      <c r="J2" s="331" t="s">
        <v>164</v>
      </c>
      <c r="K2" s="331" t="s">
        <v>165</v>
      </c>
      <c r="L2" s="331" t="s">
        <v>166</v>
      </c>
      <c r="M2" s="331" t="s">
        <v>167</v>
      </c>
      <c r="N2" s="331" t="s">
        <v>168</v>
      </c>
      <c r="O2" s="331" t="s">
        <v>169</v>
      </c>
      <c r="P2" s="331" t="s">
        <v>170</v>
      </c>
      <c r="Q2" s="331" t="s">
        <v>171</v>
      </c>
      <c r="R2" s="331" t="s">
        <v>172</v>
      </c>
      <c r="S2" s="331" t="s">
        <v>173</v>
      </c>
      <c r="T2" s="331" t="s">
        <v>174</v>
      </c>
      <c r="U2" s="331" t="s">
        <v>175</v>
      </c>
      <c r="V2" s="331" t="s">
        <v>176</v>
      </c>
      <c r="W2" s="331" t="s">
        <v>177</v>
      </c>
      <c r="X2" s="331" t="s">
        <v>178</v>
      </c>
      <c r="Y2" s="331" t="s">
        <v>179</v>
      </c>
      <c r="Z2" s="331" t="s">
        <v>180</v>
      </c>
      <c r="AA2" s="331" t="s">
        <v>181</v>
      </c>
      <c r="AB2" s="331" t="s">
        <v>182</v>
      </c>
      <c r="AC2" s="330" t="s">
        <v>183</v>
      </c>
      <c r="AD2" s="330" t="s">
        <v>184</v>
      </c>
      <c r="AE2" s="331" t="s">
        <v>185</v>
      </c>
      <c r="AF2" s="331" t="s">
        <v>186</v>
      </c>
      <c r="AG2" s="330" t="s">
        <v>187</v>
      </c>
      <c r="AH2" s="330" t="s">
        <v>188</v>
      </c>
      <c r="AI2" s="331" t="s">
        <v>189</v>
      </c>
      <c r="AJ2" s="331" t="s">
        <v>190</v>
      </c>
      <c r="AK2" s="331" t="s">
        <v>191</v>
      </c>
      <c r="AL2" s="330" t="s">
        <v>192</v>
      </c>
      <c r="AM2" s="331" t="s">
        <v>193</v>
      </c>
      <c r="AN2" s="331" t="s">
        <v>194</v>
      </c>
      <c r="AO2" s="331" t="s">
        <v>195</v>
      </c>
      <c r="AP2" s="331" t="s">
        <v>196</v>
      </c>
      <c r="AQ2" s="331" t="s">
        <v>197</v>
      </c>
      <c r="AR2" s="330" t="s">
        <v>198</v>
      </c>
      <c r="AS2" s="330" t="s">
        <v>199</v>
      </c>
      <c r="AT2" s="331" t="s">
        <v>200</v>
      </c>
      <c r="AU2" s="331" t="s">
        <v>201</v>
      </c>
      <c r="AV2" s="331" t="s">
        <v>202</v>
      </c>
      <c r="AW2" s="331" t="s">
        <v>203</v>
      </c>
      <c r="AX2" s="330" t="s">
        <v>204</v>
      </c>
      <c r="AY2" s="331" t="s">
        <v>205</v>
      </c>
      <c r="AZ2" s="331" t="s">
        <v>206</v>
      </c>
      <c r="BA2" s="331" t="s">
        <v>207</v>
      </c>
      <c r="BB2" s="330" t="s">
        <v>208</v>
      </c>
      <c r="BC2" s="331" t="s">
        <v>209</v>
      </c>
      <c r="BD2" s="330" t="s">
        <v>210</v>
      </c>
      <c r="BE2" s="331" t="s">
        <v>211</v>
      </c>
      <c r="BF2" s="331" t="s">
        <v>212</v>
      </c>
      <c r="BG2" s="331" t="s">
        <v>213</v>
      </c>
      <c r="BH2" s="331" t="s">
        <v>214</v>
      </c>
      <c r="BI2" s="331" t="s">
        <v>215</v>
      </c>
      <c r="BJ2" s="330" t="s">
        <v>216</v>
      </c>
      <c r="BK2" s="331" t="s">
        <v>217</v>
      </c>
      <c r="BL2" s="331" t="s">
        <v>218</v>
      </c>
      <c r="BM2" s="331" t="s">
        <v>219</v>
      </c>
      <c r="BN2" s="331" t="s">
        <v>220</v>
      </c>
      <c r="BO2" s="330" t="s">
        <v>221</v>
      </c>
      <c r="BP2" s="330" t="s">
        <v>222</v>
      </c>
      <c r="BQ2" s="330" t="s">
        <v>223</v>
      </c>
      <c r="BR2" s="331" t="s">
        <v>224</v>
      </c>
      <c r="BS2" s="331" t="s">
        <v>225</v>
      </c>
      <c r="BT2" s="330" t="s">
        <v>226</v>
      </c>
      <c r="BU2" s="331" t="s">
        <v>227</v>
      </c>
      <c r="BV2" s="331" t="s">
        <v>228</v>
      </c>
      <c r="BW2" s="330" t="s">
        <v>229</v>
      </c>
      <c r="BX2" s="331" t="s">
        <v>230</v>
      </c>
      <c r="BY2" s="331" t="s">
        <v>231</v>
      </c>
      <c r="BZ2" s="331" t="s">
        <v>232</v>
      </c>
      <c r="CA2" s="330" t="s">
        <v>233</v>
      </c>
      <c r="CB2" s="330" t="s">
        <v>234</v>
      </c>
      <c r="CC2" s="330" t="s">
        <v>235</v>
      </c>
      <c r="CD2" s="331" t="s">
        <v>236</v>
      </c>
      <c r="CE2" s="331" t="s">
        <v>237</v>
      </c>
      <c r="CF2" s="331" t="s">
        <v>238</v>
      </c>
      <c r="CG2" s="332" t="s">
        <v>239</v>
      </c>
      <c r="CH2" s="333" t="s">
        <v>0</v>
      </c>
      <c r="CI2" s="332" t="s">
        <v>240</v>
      </c>
      <c r="CJ2" s="333" t="s">
        <v>241</v>
      </c>
      <c r="CK2" s="334" t="s">
        <v>242</v>
      </c>
      <c r="CL2" s="140"/>
    </row>
    <row r="3" spans="1:90" s="145" customFormat="1" ht="26.25" customHeight="1" x14ac:dyDescent="0.25">
      <c r="A3" s="291" t="s">
        <v>122</v>
      </c>
      <c r="B3" s="212" t="s">
        <v>87</v>
      </c>
      <c r="C3" s="4"/>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6"/>
      <c r="CD3" s="5"/>
      <c r="CE3" s="5"/>
      <c r="CF3" s="5"/>
      <c r="CG3" s="5"/>
      <c r="CH3" s="328">
        <v>0</v>
      </c>
      <c r="CI3" s="5"/>
      <c r="CJ3" s="5"/>
      <c r="CK3" s="326">
        <v>0</v>
      </c>
      <c r="CL3" s="144"/>
    </row>
    <row r="4" spans="1:90" s="152" customFormat="1" ht="26.25" customHeight="1" x14ac:dyDescent="0.25">
      <c r="A4" s="292" t="s">
        <v>123</v>
      </c>
      <c r="B4" s="213" t="s">
        <v>88</v>
      </c>
      <c r="C4" s="107"/>
      <c r="D4" s="108"/>
      <c r="E4" s="109"/>
      <c r="F4" s="109"/>
      <c r="G4" s="109"/>
      <c r="H4" s="108"/>
      <c r="I4" s="108"/>
      <c r="J4" s="109"/>
      <c r="K4" s="109"/>
      <c r="L4" s="109"/>
      <c r="M4" s="109"/>
      <c r="N4" s="109"/>
      <c r="O4" s="109"/>
      <c r="P4" s="109"/>
      <c r="Q4" s="109"/>
      <c r="R4" s="109"/>
      <c r="S4" s="109"/>
      <c r="T4" s="109"/>
      <c r="U4" s="109"/>
      <c r="V4" s="109"/>
      <c r="W4" s="109"/>
      <c r="X4" s="109"/>
      <c r="Y4" s="109"/>
      <c r="Z4" s="109"/>
      <c r="AA4" s="109"/>
      <c r="AB4" s="109"/>
      <c r="AC4" s="108"/>
      <c r="AD4" s="108"/>
      <c r="AE4" s="109"/>
      <c r="AF4" s="109"/>
      <c r="AG4" s="108"/>
      <c r="AH4" s="108"/>
      <c r="AI4" s="109"/>
      <c r="AJ4" s="109"/>
      <c r="AK4" s="109"/>
      <c r="AL4" s="108"/>
      <c r="AM4" s="109"/>
      <c r="AN4" s="109"/>
      <c r="AO4" s="109"/>
      <c r="AP4" s="109"/>
      <c r="AQ4" s="109"/>
      <c r="AR4" s="108"/>
      <c r="AS4" s="108"/>
      <c r="AT4" s="109"/>
      <c r="AU4" s="109"/>
      <c r="AV4" s="109"/>
      <c r="AW4" s="109"/>
      <c r="AX4" s="108"/>
      <c r="AY4" s="109"/>
      <c r="AZ4" s="109"/>
      <c r="BA4" s="109"/>
      <c r="BB4" s="108"/>
      <c r="BC4" s="109"/>
      <c r="BD4" s="108"/>
      <c r="BE4" s="109"/>
      <c r="BF4" s="109"/>
      <c r="BG4" s="109"/>
      <c r="BH4" s="109"/>
      <c r="BI4" s="109"/>
      <c r="BJ4" s="108"/>
      <c r="BK4" s="109"/>
      <c r="BL4" s="109"/>
      <c r="BM4" s="109"/>
      <c r="BN4" s="109"/>
      <c r="BO4" s="108"/>
      <c r="BP4" s="108"/>
      <c r="BQ4" s="108"/>
      <c r="BR4" s="109"/>
      <c r="BS4" s="109"/>
      <c r="BT4" s="108"/>
      <c r="BU4" s="109"/>
      <c r="BV4" s="109"/>
      <c r="BW4" s="108"/>
      <c r="BX4" s="109"/>
      <c r="BY4" s="109"/>
      <c r="BZ4" s="109"/>
      <c r="CA4" s="108"/>
      <c r="CB4" s="108"/>
      <c r="CC4" s="108"/>
      <c r="CD4" s="109"/>
      <c r="CE4" s="109"/>
      <c r="CF4" s="109"/>
      <c r="CG4" s="110"/>
      <c r="CH4" s="151">
        <v>0</v>
      </c>
      <c r="CI4" s="109"/>
      <c r="CJ4" s="110"/>
      <c r="CK4" s="151">
        <v>0</v>
      </c>
      <c r="CL4" s="144"/>
    </row>
    <row r="5" spans="1:90" s="152" customFormat="1" ht="26.25" customHeight="1" x14ac:dyDescent="0.25">
      <c r="A5" s="293" t="s">
        <v>124</v>
      </c>
      <c r="B5" s="213" t="s">
        <v>89</v>
      </c>
      <c r="C5" s="10"/>
      <c r="D5" s="11"/>
      <c r="E5" s="12"/>
      <c r="F5" s="12"/>
      <c r="G5" s="12"/>
      <c r="H5" s="11"/>
      <c r="I5" s="11"/>
      <c r="J5" s="12"/>
      <c r="K5" s="12"/>
      <c r="L5" s="12"/>
      <c r="M5" s="12"/>
      <c r="N5" s="12"/>
      <c r="O5" s="12"/>
      <c r="P5" s="12"/>
      <c r="Q5" s="12"/>
      <c r="R5" s="12"/>
      <c r="S5" s="12"/>
      <c r="T5" s="12"/>
      <c r="U5" s="12"/>
      <c r="V5" s="12"/>
      <c r="W5" s="12"/>
      <c r="X5" s="12"/>
      <c r="Y5" s="12"/>
      <c r="Z5" s="12"/>
      <c r="AA5" s="12"/>
      <c r="AB5" s="12"/>
      <c r="AC5" s="11"/>
      <c r="AD5" s="11"/>
      <c r="AE5" s="12"/>
      <c r="AF5" s="12"/>
      <c r="AG5" s="11"/>
      <c r="AH5" s="11"/>
      <c r="AI5" s="12"/>
      <c r="AJ5" s="12"/>
      <c r="AK5" s="12"/>
      <c r="AL5" s="11"/>
      <c r="AM5" s="12"/>
      <c r="AN5" s="12"/>
      <c r="AO5" s="12"/>
      <c r="AP5" s="12"/>
      <c r="AQ5" s="12"/>
      <c r="AR5" s="11"/>
      <c r="AS5" s="11"/>
      <c r="AT5" s="12"/>
      <c r="AU5" s="12"/>
      <c r="AV5" s="12"/>
      <c r="AW5" s="12"/>
      <c r="AX5" s="11"/>
      <c r="AY5" s="12"/>
      <c r="AZ5" s="12"/>
      <c r="BA5" s="12"/>
      <c r="BB5" s="11"/>
      <c r="BC5" s="12"/>
      <c r="BD5" s="11"/>
      <c r="BE5" s="12"/>
      <c r="BF5" s="12"/>
      <c r="BG5" s="12"/>
      <c r="BH5" s="12"/>
      <c r="BI5" s="12"/>
      <c r="BJ5" s="11"/>
      <c r="BK5" s="12"/>
      <c r="BL5" s="12"/>
      <c r="BM5" s="12"/>
      <c r="BN5" s="12"/>
      <c r="BO5" s="11"/>
      <c r="BP5" s="11"/>
      <c r="BQ5" s="11"/>
      <c r="BR5" s="12"/>
      <c r="BS5" s="12"/>
      <c r="BT5" s="11"/>
      <c r="BU5" s="12"/>
      <c r="BV5" s="12"/>
      <c r="BW5" s="11"/>
      <c r="BX5" s="12"/>
      <c r="BY5" s="12"/>
      <c r="BZ5" s="12"/>
      <c r="CA5" s="11"/>
      <c r="CB5" s="11"/>
      <c r="CC5" s="11"/>
      <c r="CD5" s="12"/>
      <c r="CE5" s="12"/>
      <c r="CF5" s="12"/>
      <c r="CG5" s="10"/>
      <c r="CH5" s="153">
        <v>0</v>
      </c>
      <c r="CI5" s="12"/>
      <c r="CJ5" s="10"/>
      <c r="CK5" s="151">
        <v>0</v>
      </c>
      <c r="CL5" s="144"/>
    </row>
    <row r="6" spans="1:90" s="152" customFormat="1" ht="26.25" customHeight="1" x14ac:dyDescent="0.25">
      <c r="A6" s="293" t="s">
        <v>125</v>
      </c>
      <c r="B6" s="213" t="s">
        <v>90</v>
      </c>
      <c r="C6" s="10"/>
      <c r="D6" s="11"/>
      <c r="E6" s="11"/>
      <c r="F6" s="11"/>
      <c r="G6" s="11"/>
      <c r="H6" s="11"/>
      <c r="I6" s="11"/>
      <c r="J6" s="12"/>
      <c r="K6" s="12"/>
      <c r="L6" s="12"/>
      <c r="M6" s="12"/>
      <c r="N6" s="12"/>
      <c r="O6" s="12"/>
      <c r="P6" s="12"/>
      <c r="Q6" s="12"/>
      <c r="R6" s="12"/>
      <c r="S6" s="12"/>
      <c r="T6" s="12"/>
      <c r="U6" s="12"/>
      <c r="V6" s="12"/>
      <c r="W6" s="12"/>
      <c r="X6" s="12"/>
      <c r="Y6" s="12"/>
      <c r="Z6" s="12"/>
      <c r="AA6" s="12"/>
      <c r="AB6" s="12"/>
      <c r="AC6" s="11"/>
      <c r="AD6" s="11"/>
      <c r="AE6" s="12"/>
      <c r="AF6" s="12"/>
      <c r="AG6" s="11"/>
      <c r="AH6" s="11"/>
      <c r="AI6" s="12"/>
      <c r="AJ6" s="12"/>
      <c r="AK6" s="12"/>
      <c r="AL6" s="11"/>
      <c r="AM6" s="12"/>
      <c r="AN6" s="12"/>
      <c r="AO6" s="12"/>
      <c r="AP6" s="12"/>
      <c r="AQ6" s="12"/>
      <c r="AR6" s="11"/>
      <c r="AS6" s="11"/>
      <c r="AT6" s="12"/>
      <c r="AU6" s="12"/>
      <c r="AV6" s="12"/>
      <c r="AW6" s="12"/>
      <c r="AX6" s="11"/>
      <c r="AY6" s="12"/>
      <c r="AZ6" s="12"/>
      <c r="BA6" s="12"/>
      <c r="BB6" s="11"/>
      <c r="BC6" s="12"/>
      <c r="BD6" s="11"/>
      <c r="BE6" s="12"/>
      <c r="BF6" s="12"/>
      <c r="BG6" s="12"/>
      <c r="BH6" s="12"/>
      <c r="BI6" s="12"/>
      <c r="BJ6" s="11"/>
      <c r="BK6" s="12"/>
      <c r="BL6" s="12"/>
      <c r="BM6" s="12"/>
      <c r="BN6" s="12"/>
      <c r="BO6" s="11"/>
      <c r="BP6" s="11"/>
      <c r="BQ6" s="11"/>
      <c r="BR6" s="12"/>
      <c r="BS6" s="12"/>
      <c r="BT6" s="11"/>
      <c r="BU6" s="12"/>
      <c r="BV6" s="12"/>
      <c r="BW6" s="11"/>
      <c r="BX6" s="12"/>
      <c r="BY6" s="12"/>
      <c r="BZ6" s="12"/>
      <c r="CA6" s="11"/>
      <c r="CB6" s="11"/>
      <c r="CC6" s="11"/>
      <c r="CD6" s="12"/>
      <c r="CE6" s="12"/>
      <c r="CF6" s="12"/>
      <c r="CG6" s="10"/>
      <c r="CH6" s="153">
        <v>0</v>
      </c>
      <c r="CI6" s="12"/>
      <c r="CJ6" s="10"/>
      <c r="CK6" s="151">
        <v>0</v>
      </c>
      <c r="CL6" s="144"/>
    </row>
    <row r="7" spans="1:90" s="152" customFormat="1" ht="26.25" customHeight="1" x14ac:dyDescent="0.25">
      <c r="A7" s="293" t="s">
        <v>126</v>
      </c>
      <c r="B7" s="213" t="s">
        <v>91</v>
      </c>
      <c r="C7" s="10"/>
      <c r="D7" s="11"/>
      <c r="E7" s="11"/>
      <c r="F7" s="11"/>
      <c r="G7" s="11"/>
      <c r="H7" s="11"/>
      <c r="I7" s="11"/>
      <c r="J7" s="12"/>
      <c r="K7" s="12"/>
      <c r="L7" s="12"/>
      <c r="M7" s="12"/>
      <c r="N7" s="12"/>
      <c r="O7" s="12"/>
      <c r="P7" s="12"/>
      <c r="Q7" s="12"/>
      <c r="R7" s="12"/>
      <c r="S7" s="12"/>
      <c r="T7" s="12"/>
      <c r="U7" s="12"/>
      <c r="V7" s="12"/>
      <c r="W7" s="12"/>
      <c r="X7" s="12"/>
      <c r="Y7" s="12"/>
      <c r="Z7" s="12"/>
      <c r="AA7" s="12"/>
      <c r="AB7" s="12"/>
      <c r="AC7" s="11"/>
      <c r="AD7" s="11"/>
      <c r="AE7" s="12"/>
      <c r="AF7" s="12"/>
      <c r="AG7" s="11"/>
      <c r="AH7" s="11"/>
      <c r="AI7" s="12"/>
      <c r="AJ7" s="12"/>
      <c r="AK7" s="12"/>
      <c r="AL7" s="11"/>
      <c r="AM7" s="12"/>
      <c r="AN7" s="12"/>
      <c r="AO7" s="12"/>
      <c r="AP7" s="12"/>
      <c r="AQ7" s="12"/>
      <c r="AR7" s="11"/>
      <c r="AS7" s="11"/>
      <c r="AT7" s="12"/>
      <c r="AU7" s="12"/>
      <c r="AV7" s="12"/>
      <c r="AW7" s="12"/>
      <c r="AX7" s="11"/>
      <c r="AY7" s="12"/>
      <c r="AZ7" s="12"/>
      <c r="BA7" s="12"/>
      <c r="BB7" s="11"/>
      <c r="BC7" s="12"/>
      <c r="BD7" s="11"/>
      <c r="BE7" s="12"/>
      <c r="BF7" s="12"/>
      <c r="BG7" s="12"/>
      <c r="BH7" s="12"/>
      <c r="BI7" s="12"/>
      <c r="BJ7" s="11"/>
      <c r="BK7" s="12"/>
      <c r="BL7" s="12"/>
      <c r="BM7" s="12"/>
      <c r="BN7" s="12"/>
      <c r="BO7" s="11"/>
      <c r="BP7" s="11"/>
      <c r="BQ7" s="11"/>
      <c r="BR7" s="12"/>
      <c r="BS7" s="12"/>
      <c r="BT7" s="11"/>
      <c r="BU7" s="12"/>
      <c r="BV7" s="12"/>
      <c r="BW7" s="11"/>
      <c r="BX7" s="12"/>
      <c r="BY7" s="12"/>
      <c r="BZ7" s="12"/>
      <c r="CA7" s="11"/>
      <c r="CB7" s="11"/>
      <c r="CC7" s="11"/>
      <c r="CD7" s="12"/>
      <c r="CE7" s="12"/>
      <c r="CF7" s="12"/>
      <c r="CG7" s="10"/>
      <c r="CH7" s="153">
        <v>0</v>
      </c>
      <c r="CI7" s="12"/>
      <c r="CJ7" s="10"/>
      <c r="CK7" s="151">
        <v>0</v>
      </c>
      <c r="CL7" s="144"/>
    </row>
    <row r="8" spans="1:90" s="152" customFormat="1" ht="26.25" customHeight="1" x14ac:dyDescent="0.25">
      <c r="A8" s="293" t="s">
        <v>127</v>
      </c>
      <c r="B8" s="213" t="s">
        <v>92</v>
      </c>
      <c r="C8" s="10"/>
      <c r="D8" s="11"/>
      <c r="E8" s="11"/>
      <c r="F8" s="11"/>
      <c r="G8" s="11"/>
      <c r="H8" s="11"/>
      <c r="I8" s="11"/>
      <c r="J8" s="12"/>
      <c r="K8" s="12"/>
      <c r="L8" s="12"/>
      <c r="M8" s="12"/>
      <c r="N8" s="12"/>
      <c r="O8" s="12"/>
      <c r="P8" s="12"/>
      <c r="Q8" s="12"/>
      <c r="R8" s="12"/>
      <c r="S8" s="12"/>
      <c r="T8" s="12"/>
      <c r="U8" s="12"/>
      <c r="V8" s="12"/>
      <c r="W8" s="12"/>
      <c r="X8" s="12"/>
      <c r="Y8" s="12"/>
      <c r="Z8" s="12"/>
      <c r="AA8" s="12"/>
      <c r="AB8" s="12"/>
      <c r="AC8" s="11"/>
      <c r="AD8" s="11"/>
      <c r="AE8" s="12"/>
      <c r="AF8" s="12"/>
      <c r="AG8" s="11"/>
      <c r="AH8" s="11"/>
      <c r="AI8" s="12"/>
      <c r="AJ8" s="12"/>
      <c r="AK8" s="12"/>
      <c r="AL8" s="11"/>
      <c r="AM8" s="12"/>
      <c r="AN8" s="12"/>
      <c r="AO8" s="12"/>
      <c r="AP8" s="12"/>
      <c r="AQ8" s="12"/>
      <c r="AR8" s="11"/>
      <c r="AS8" s="11"/>
      <c r="AT8" s="12"/>
      <c r="AU8" s="12"/>
      <c r="AV8" s="12"/>
      <c r="AW8" s="12"/>
      <c r="AX8" s="11"/>
      <c r="AY8" s="12"/>
      <c r="AZ8" s="12"/>
      <c r="BA8" s="12"/>
      <c r="BB8" s="11"/>
      <c r="BC8" s="12"/>
      <c r="BD8" s="11"/>
      <c r="BE8" s="12"/>
      <c r="BF8" s="12"/>
      <c r="BG8" s="12"/>
      <c r="BH8" s="12"/>
      <c r="BI8" s="12"/>
      <c r="BJ8" s="11"/>
      <c r="BK8" s="12"/>
      <c r="BL8" s="12"/>
      <c r="BM8" s="12"/>
      <c r="BN8" s="12"/>
      <c r="BO8" s="11"/>
      <c r="BP8" s="11"/>
      <c r="BQ8" s="11"/>
      <c r="BR8" s="12"/>
      <c r="BS8" s="12"/>
      <c r="BT8" s="11"/>
      <c r="BU8" s="12"/>
      <c r="BV8" s="12"/>
      <c r="BW8" s="11"/>
      <c r="BX8" s="12"/>
      <c r="BY8" s="12"/>
      <c r="BZ8" s="12"/>
      <c r="CA8" s="11"/>
      <c r="CB8" s="11"/>
      <c r="CC8" s="11"/>
      <c r="CD8" s="12"/>
      <c r="CE8" s="12"/>
      <c r="CF8" s="12"/>
      <c r="CG8" s="10"/>
      <c r="CH8" s="153">
        <v>0</v>
      </c>
      <c r="CI8" s="12"/>
      <c r="CJ8" s="10"/>
      <c r="CK8" s="151">
        <v>0</v>
      </c>
      <c r="CL8" s="144"/>
    </row>
    <row r="9" spans="1:90" s="152" customFormat="1" ht="26.25" customHeight="1" x14ac:dyDescent="0.25">
      <c r="A9" s="293" t="s">
        <v>128</v>
      </c>
      <c r="B9" s="213" t="s">
        <v>93</v>
      </c>
      <c r="C9" s="10"/>
      <c r="D9" s="11"/>
      <c r="E9" s="11"/>
      <c r="F9" s="11"/>
      <c r="G9" s="11"/>
      <c r="H9" s="11"/>
      <c r="I9" s="11"/>
      <c r="J9" s="12"/>
      <c r="K9" s="12"/>
      <c r="L9" s="12"/>
      <c r="M9" s="12"/>
      <c r="N9" s="12"/>
      <c r="O9" s="12"/>
      <c r="P9" s="12"/>
      <c r="Q9" s="12"/>
      <c r="R9" s="12"/>
      <c r="S9" s="12"/>
      <c r="T9" s="12"/>
      <c r="U9" s="12"/>
      <c r="V9" s="12"/>
      <c r="W9" s="12"/>
      <c r="X9" s="12"/>
      <c r="Y9" s="12"/>
      <c r="Z9" s="12"/>
      <c r="AA9" s="12"/>
      <c r="AB9" s="12"/>
      <c r="AC9" s="11"/>
      <c r="AD9" s="11"/>
      <c r="AE9" s="12"/>
      <c r="AF9" s="12"/>
      <c r="AG9" s="11"/>
      <c r="AH9" s="11"/>
      <c r="AI9" s="12"/>
      <c r="AJ9" s="12"/>
      <c r="AK9" s="12"/>
      <c r="AL9" s="11"/>
      <c r="AM9" s="12"/>
      <c r="AN9" s="12"/>
      <c r="AO9" s="12"/>
      <c r="AP9" s="12"/>
      <c r="AQ9" s="12"/>
      <c r="AR9" s="11"/>
      <c r="AS9" s="11"/>
      <c r="AT9" s="12"/>
      <c r="AU9" s="12"/>
      <c r="AV9" s="12"/>
      <c r="AW9" s="12"/>
      <c r="AX9" s="11"/>
      <c r="AY9" s="12"/>
      <c r="AZ9" s="12"/>
      <c r="BA9" s="12"/>
      <c r="BB9" s="11"/>
      <c r="BC9" s="12"/>
      <c r="BD9" s="11"/>
      <c r="BE9" s="12"/>
      <c r="BF9" s="12"/>
      <c r="BG9" s="12"/>
      <c r="BH9" s="12"/>
      <c r="BI9" s="12"/>
      <c r="BJ9" s="11"/>
      <c r="BK9" s="12"/>
      <c r="BL9" s="12"/>
      <c r="BM9" s="12"/>
      <c r="BN9" s="12"/>
      <c r="BO9" s="11"/>
      <c r="BP9" s="11"/>
      <c r="BQ9" s="11"/>
      <c r="BR9" s="12"/>
      <c r="BS9" s="12"/>
      <c r="BT9" s="11"/>
      <c r="BU9" s="12"/>
      <c r="BV9" s="12"/>
      <c r="BW9" s="11"/>
      <c r="BX9" s="12"/>
      <c r="BY9" s="12"/>
      <c r="BZ9" s="12"/>
      <c r="CA9" s="11"/>
      <c r="CB9" s="11"/>
      <c r="CC9" s="11"/>
      <c r="CD9" s="12"/>
      <c r="CE9" s="12"/>
      <c r="CF9" s="12"/>
      <c r="CG9" s="10"/>
      <c r="CH9" s="153">
        <v>0</v>
      </c>
      <c r="CI9" s="12"/>
      <c r="CJ9" s="10"/>
      <c r="CK9" s="151">
        <v>0</v>
      </c>
      <c r="CL9" s="144"/>
    </row>
    <row r="10" spans="1:90" s="152" customFormat="1" ht="26.25" customHeight="1" x14ac:dyDescent="0.25">
      <c r="A10" s="293" t="s">
        <v>129</v>
      </c>
      <c r="B10" s="214" t="s">
        <v>94</v>
      </c>
      <c r="C10" s="10"/>
      <c r="D10" s="11"/>
      <c r="E10" s="11"/>
      <c r="F10" s="11"/>
      <c r="G10" s="11"/>
      <c r="H10" s="11"/>
      <c r="I10" s="11"/>
      <c r="J10" s="12"/>
      <c r="K10" s="12"/>
      <c r="L10" s="12"/>
      <c r="M10" s="12"/>
      <c r="N10" s="12"/>
      <c r="O10" s="12"/>
      <c r="P10" s="12"/>
      <c r="Q10" s="12"/>
      <c r="R10" s="12"/>
      <c r="S10" s="12"/>
      <c r="T10" s="12"/>
      <c r="U10" s="12"/>
      <c r="V10" s="12"/>
      <c r="W10" s="12"/>
      <c r="X10" s="12"/>
      <c r="Y10" s="12"/>
      <c r="Z10" s="12"/>
      <c r="AA10" s="12"/>
      <c r="AB10" s="12"/>
      <c r="AC10" s="11"/>
      <c r="AD10" s="11"/>
      <c r="AE10" s="12"/>
      <c r="AF10" s="12"/>
      <c r="AG10" s="11"/>
      <c r="AH10" s="11"/>
      <c r="AI10" s="12"/>
      <c r="AJ10" s="12"/>
      <c r="AK10" s="12"/>
      <c r="AL10" s="11"/>
      <c r="AM10" s="12"/>
      <c r="AN10" s="12"/>
      <c r="AO10" s="12"/>
      <c r="AP10" s="12"/>
      <c r="AQ10" s="12"/>
      <c r="AR10" s="11"/>
      <c r="AS10" s="11"/>
      <c r="AT10" s="12"/>
      <c r="AU10" s="12"/>
      <c r="AV10" s="12"/>
      <c r="AW10" s="12"/>
      <c r="AX10" s="11"/>
      <c r="AY10" s="12"/>
      <c r="AZ10" s="12"/>
      <c r="BA10" s="12"/>
      <c r="BB10" s="11"/>
      <c r="BC10" s="12"/>
      <c r="BD10" s="11"/>
      <c r="BE10" s="12"/>
      <c r="BF10" s="12"/>
      <c r="BG10" s="12"/>
      <c r="BH10" s="12"/>
      <c r="BI10" s="12"/>
      <c r="BJ10" s="11"/>
      <c r="BK10" s="12"/>
      <c r="BL10" s="12"/>
      <c r="BM10" s="12"/>
      <c r="BN10" s="12"/>
      <c r="BO10" s="11"/>
      <c r="BP10" s="11"/>
      <c r="BQ10" s="11"/>
      <c r="BR10" s="12"/>
      <c r="BS10" s="12"/>
      <c r="BT10" s="11"/>
      <c r="BU10" s="12"/>
      <c r="BV10" s="12"/>
      <c r="BW10" s="11"/>
      <c r="BX10" s="12"/>
      <c r="BY10" s="12"/>
      <c r="BZ10" s="12"/>
      <c r="CA10" s="11"/>
      <c r="CB10" s="11"/>
      <c r="CC10" s="11"/>
      <c r="CD10" s="12"/>
      <c r="CE10" s="12"/>
      <c r="CF10" s="12"/>
      <c r="CG10" s="10"/>
      <c r="CH10" s="153">
        <v>0</v>
      </c>
      <c r="CI10" s="12"/>
      <c r="CJ10" s="10"/>
      <c r="CK10" s="151">
        <v>0</v>
      </c>
      <c r="CL10" s="144"/>
    </row>
    <row r="11" spans="1:90" s="157" customFormat="1" ht="26.25" customHeight="1" x14ac:dyDescent="0.25">
      <c r="A11" s="291" t="s">
        <v>130</v>
      </c>
      <c r="B11" s="212" t="s">
        <v>95</v>
      </c>
      <c r="C11" s="154">
        <v>1453466.7442966828</v>
      </c>
      <c r="D11" s="155">
        <v>28875.056572566911</v>
      </c>
      <c r="E11" s="155">
        <v>22830.59742656297</v>
      </c>
      <c r="F11" s="155">
        <v>3472.3972398736892</v>
      </c>
      <c r="G11" s="155">
        <v>2572.06190613025</v>
      </c>
      <c r="H11" s="155">
        <v>9274.3974978374154</v>
      </c>
      <c r="I11" s="155">
        <v>911020.66776556731</v>
      </c>
      <c r="J11" s="155">
        <v>61300.619192942955</v>
      </c>
      <c r="K11" s="155">
        <v>9252.6449427183179</v>
      </c>
      <c r="L11" s="155">
        <v>2216.7514329181058</v>
      </c>
      <c r="M11" s="155">
        <v>18746.177739714025</v>
      </c>
      <c r="N11" s="155">
        <v>9313.6851341933398</v>
      </c>
      <c r="O11" s="155">
        <v>78013.25238472264</v>
      </c>
      <c r="P11" s="155">
        <v>481146.97809114377</v>
      </c>
      <c r="Q11" s="155">
        <v>7027.5876355362307</v>
      </c>
      <c r="R11" s="155">
        <v>3585.2364608949206</v>
      </c>
      <c r="S11" s="155">
        <v>62584.12572061937</v>
      </c>
      <c r="T11" s="155">
        <v>145526.41322307233</v>
      </c>
      <c r="U11" s="155">
        <v>7195.3413185881527</v>
      </c>
      <c r="V11" s="155">
        <v>1909.8193907263519</v>
      </c>
      <c r="W11" s="155">
        <v>2854.8942338188717</v>
      </c>
      <c r="X11" s="155">
        <v>6001.4637896427903</v>
      </c>
      <c r="Y11" s="155">
        <v>4599.8175809622271</v>
      </c>
      <c r="Z11" s="155">
        <v>1133.4713486793949</v>
      </c>
      <c r="AA11" s="155">
        <v>5100.9542298144061</v>
      </c>
      <c r="AB11" s="155">
        <v>3511.4339148590352</v>
      </c>
      <c r="AC11" s="155">
        <v>26901.456441116661</v>
      </c>
      <c r="AD11" s="155">
        <v>12463.376374961292</v>
      </c>
      <c r="AE11" s="155">
        <v>1781.7504555285693</v>
      </c>
      <c r="AF11" s="155">
        <v>10681.625919432723</v>
      </c>
      <c r="AG11" s="155">
        <v>66735.713342837771</v>
      </c>
      <c r="AH11" s="155">
        <v>55229.402286621123</v>
      </c>
      <c r="AI11" s="155">
        <v>6696.44153509441</v>
      </c>
      <c r="AJ11" s="155">
        <v>22620.606317847814</v>
      </c>
      <c r="AK11" s="155">
        <v>25912.354433678902</v>
      </c>
      <c r="AL11" s="155">
        <v>194874.97772121549</v>
      </c>
      <c r="AM11" s="155">
        <v>64035.245406364535</v>
      </c>
      <c r="AN11" s="155">
        <v>43155.531716330588</v>
      </c>
      <c r="AO11" s="155">
        <v>49534.87674052587</v>
      </c>
      <c r="AP11" s="155">
        <v>34729.015374387054</v>
      </c>
      <c r="AQ11" s="155">
        <v>3420.3084836074568</v>
      </c>
      <c r="AR11" s="155">
        <v>16649.9927397621</v>
      </c>
      <c r="AS11" s="155">
        <v>7582.3318962189196</v>
      </c>
      <c r="AT11" s="155">
        <v>2008.1044357096275</v>
      </c>
      <c r="AU11" s="155">
        <v>1457.1427737891531</v>
      </c>
      <c r="AV11" s="155">
        <v>1539.4969401334963</v>
      </c>
      <c r="AW11" s="155">
        <v>2577.5877465866429</v>
      </c>
      <c r="AX11" s="155">
        <v>6366.6516467700749</v>
      </c>
      <c r="AY11" s="155">
        <v>2748.5854216736902</v>
      </c>
      <c r="AZ11" s="155">
        <v>1095.281124512109</v>
      </c>
      <c r="BA11" s="155">
        <v>2522.7851005842754</v>
      </c>
      <c r="BB11" s="155">
        <v>2604.3929997854511</v>
      </c>
      <c r="BC11" s="155">
        <v>0</v>
      </c>
      <c r="BD11" s="155">
        <v>22760.766448566053</v>
      </c>
      <c r="BE11" s="155">
        <v>14400.530464692429</v>
      </c>
      <c r="BF11" s="155">
        <v>3793.1624782140088</v>
      </c>
      <c r="BG11" s="155">
        <v>2833.2094206423017</v>
      </c>
      <c r="BH11" s="155">
        <v>901.96921916345809</v>
      </c>
      <c r="BI11" s="155">
        <v>831.89486585385441</v>
      </c>
      <c r="BJ11" s="155">
        <v>18125.084494896611</v>
      </c>
      <c r="BK11" s="155">
        <v>5131.9008885530002</v>
      </c>
      <c r="BL11" s="155">
        <v>5423.7852879132761</v>
      </c>
      <c r="BM11" s="155">
        <v>696.99768785735171</v>
      </c>
      <c r="BN11" s="155">
        <v>6872.4006305729845</v>
      </c>
      <c r="BO11" s="155">
        <v>24734.586668346761</v>
      </c>
      <c r="BP11" s="155">
        <v>12570.404967756378</v>
      </c>
      <c r="BQ11" s="155">
        <v>21597.235653322914</v>
      </c>
      <c r="BR11" s="155">
        <v>14015.266364417537</v>
      </c>
      <c r="BS11" s="155">
        <v>7581.9692889053777</v>
      </c>
      <c r="BT11" s="155">
        <v>6499.7210916888071</v>
      </c>
      <c r="BU11" s="155">
        <v>3380.79863178201</v>
      </c>
      <c r="BV11" s="155">
        <v>3118.9224599067975</v>
      </c>
      <c r="BW11" s="155">
        <v>7737.5946535078356</v>
      </c>
      <c r="BX11" s="155">
        <v>1778.4856402673433</v>
      </c>
      <c r="BY11" s="155">
        <v>1597.1193028591827</v>
      </c>
      <c r="BZ11" s="155">
        <v>4361.9897103813091</v>
      </c>
      <c r="CA11" s="155">
        <v>862.93303333707559</v>
      </c>
      <c r="CB11" s="155">
        <v>0</v>
      </c>
      <c r="CC11" s="155">
        <v>473454.41185435373</v>
      </c>
      <c r="CD11" s="155">
        <v>239779.64252137445</v>
      </c>
      <c r="CE11" s="155">
        <v>125094.19181733062</v>
      </c>
      <c r="CF11" s="155">
        <v>108580.57751564874</v>
      </c>
      <c r="CG11" s="155">
        <v>-61291.88188731447</v>
      </c>
      <c r="CH11" s="155">
        <v>664.36647100310574</v>
      </c>
      <c r="CI11" s="155">
        <v>1585094.0990999998</v>
      </c>
      <c r="CJ11" s="156"/>
      <c r="CK11" s="154">
        <v>3451387.7398347259</v>
      </c>
      <c r="CL11" s="144"/>
    </row>
    <row r="12" spans="1:90" s="157" customFormat="1" ht="26.25" customHeight="1" x14ac:dyDescent="0.25">
      <c r="A12" s="292" t="s">
        <v>131</v>
      </c>
      <c r="B12" s="215" t="s">
        <v>96</v>
      </c>
      <c r="C12" s="146">
        <v>46542.832351046251</v>
      </c>
      <c r="D12" s="147">
        <v>236.68578428600955</v>
      </c>
      <c r="E12" s="148">
        <v>236.68578428600955</v>
      </c>
      <c r="F12" s="148">
        <v>0</v>
      </c>
      <c r="G12" s="148">
        <v>0</v>
      </c>
      <c r="H12" s="147">
        <v>1577.8592931989069</v>
      </c>
      <c r="I12" s="147">
        <v>44725.50620569224</v>
      </c>
      <c r="J12" s="148">
        <v>1105.7970012431806</v>
      </c>
      <c r="K12" s="148">
        <v>0</v>
      </c>
      <c r="L12" s="148">
        <v>3.1035710716848804E-2</v>
      </c>
      <c r="M12" s="148">
        <v>441.87328437360287</v>
      </c>
      <c r="N12" s="148">
        <v>535.08741458389909</v>
      </c>
      <c r="O12" s="148">
        <v>0</v>
      </c>
      <c r="P12" s="148">
        <v>36.918000000000006</v>
      </c>
      <c r="Q12" s="148">
        <v>0</v>
      </c>
      <c r="R12" s="148">
        <v>6.4776399222376657E-2</v>
      </c>
      <c r="S12" s="148">
        <v>7183.163886201095</v>
      </c>
      <c r="T12" s="148">
        <v>35422.508606000003</v>
      </c>
      <c r="U12" s="148">
        <v>0</v>
      </c>
      <c r="V12" s="148">
        <v>0</v>
      </c>
      <c r="W12" s="148">
        <v>0</v>
      </c>
      <c r="X12" s="148">
        <v>0</v>
      </c>
      <c r="Y12" s="148">
        <v>0</v>
      </c>
      <c r="Z12" s="148">
        <v>0</v>
      </c>
      <c r="AA12" s="148">
        <v>6.2201180515811368E-2</v>
      </c>
      <c r="AB12" s="148">
        <v>0</v>
      </c>
      <c r="AC12" s="147">
        <v>0</v>
      </c>
      <c r="AD12" s="147">
        <v>3.3430153738038364E-2</v>
      </c>
      <c r="AE12" s="148">
        <v>2.1799802307155267E-3</v>
      </c>
      <c r="AF12" s="148">
        <v>3.1250173507322836E-2</v>
      </c>
      <c r="AG12" s="147">
        <v>0.57448670954496306</v>
      </c>
      <c r="AH12" s="147">
        <v>0.95346806178833021</v>
      </c>
      <c r="AI12" s="148">
        <v>0.14237369450998297</v>
      </c>
      <c r="AJ12" s="148">
        <v>0.21118640483509091</v>
      </c>
      <c r="AK12" s="148">
        <v>0.59990796244325628</v>
      </c>
      <c r="AL12" s="147">
        <v>0</v>
      </c>
      <c r="AM12" s="148">
        <v>0</v>
      </c>
      <c r="AN12" s="148">
        <v>0</v>
      </c>
      <c r="AO12" s="148">
        <v>0</v>
      </c>
      <c r="AP12" s="148">
        <v>0</v>
      </c>
      <c r="AQ12" s="148">
        <v>0</v>
      </c>
      <c r="AR12" s="147">
        <v>0.32314722414734787</v>
      </c>
      <c r="AS12" s="147">
        <v>3.5466569593064442E-3</v>
      </c>
      <c r="AT12" s="148">
        <v>0</v>
      </c>
      <c r="AU12" s="148">
        <v>3.5170178650459206E-3</v>
      </c>
      <c r="AV12" s="148">
        <v>0</v>
      </c>
      <c r="AW12" s="148">
        <v>2.96390942605234E-5</v>
      </c>
      <c r="AX12" s="147">
        <v>6.9122004510043368E-4</v>
      </c>
      <c r="AY12" s="148">
        <v>1.911702607986702E-4</v>
      </c>
      <c r="AZ12" s="148">
        <v>5.7384636506563959E-5</v>
      </c>
      <c r="BA12" s="148">
        <v>4.4266514779519955E-4</v>
      </c>
      <c r="BB12" s="147">
        <v>6.4119115267889711E-3</v>
      </c>
      <c r="BC12" s="148">
        <v>0</v>
      </c>
      <c r="BD12" s="147">
        <v>7.6147367503751007E-2</v>
      </c>
      <c r="BE12" s="148">
        <v>1.6969841561566064E-2</v>
      </c>
      <c r="BF12" s="148">
        <v>6.9335984412980658E-4</v>
      </c>
      <c r="BG12" s="148">
        <v>5.722590762177697E-2</v>
      </c>
      <c r="BH12" s="148">
        <v>1.1893941015820565E-4</v>
      </c>
      <c r="BI12" s="148">
        <v>1.1393190661199556E-3</v>
      </c>
      <c r="BJ12" s="147">
        <v>1.0237320785754299E-3</v>
      </c>
      <c r="BK12" s="148">
        <v>5.1019786157031584E-5</v>
      </c>
      <c r="BL12" s="148">
        <v>1.5390605871642979E-4</v>
      </c>
      <c r="BM12" s="148">
        <v>0</v>
      </c>
      <c r="BN12" s="148">
        <v>8.1880623370196842E-4</v>
      </c>
      <c r="BO12" s="147">
        <v>0.17122600936600016</v>
      </c>
      <c r="BP12" s="147">
        <v>0.38422794423138312</v>
      </c>
      <c r="BQ12" s="147">
        <v>0.19322832538091261</v>
      </c>
      <c r="BR12" s="148">
        <v>7.8986964208682828E-2</v>
      </c>
      <c r="BS12" s="148">
        <v>0.1142413611722298</v>
      </c>
      <c r="BT12" s="147">
        <v>2.4648533967526035E-2</v>
      </c>
      <c r="BU12" s="148">
        <v>1.278159966942153E-2</v>
      </c>
      <c r="BV12" s="148">
        <v>1.1866934298104505E-2</v>
      </c>
      <c r="BW12" s="147">
        <v>3.5384018825257421E-2</v>
      </c>
      <c r="BX12" s="148">
        <v>3.2129303529871756E-4</v>
      </c>
      <c r="BY12" s="148">
        <v>3.2786533399795009E-2</v>
      </c>
      <c r="BZ12" s="148">
        <v>2.2761923901636976E-3</v>
      </c>
      <c r="CA12" s="147">
        <v>0</v>
      </c>
      <c r="CB12" s="147">
        <v>0</v>
      </c>
      <c r="CC12" s="158">
        <v>2793.7333944961347</v>
      </c>
      <c r="CD12" s="159">
        <v>2628.9415467318781</v>
      </c>
      <c r="CE12" s="159">
        <v>0</v>
      </c>
      <c r="CF12" s="159">
        <v>164.79184776425637</v>
      </c>
      <c r="CG12" s="151">
        <v>-9279.3947985177801</v>
      </c>
      <c r="CH12" s="151">
        <v>0</v>
      </c>
      <c r="CI12" s="151">
        <v>17086.982</v>
      </c>
      <c r="CJ12" s="149"/>
      <c r="CK12" s="151">
        <v>57144.152947024602</v>
      </c>
      <c r="CL12" s="144"/>
    </row>
    <row r="13" spans="1:90" s="157" customFormat="1" ht="26.25" customHeight="1" x14ac:dyDescent="0.25">
      <c r="A13" s="293" t="s">
        <v>132</v>
      </c>
      <c r="B13" s="216" t="s">
        <v>97</v>
      </c>
      <c r="C13" s="146">
        <v>0</v>
      </c>
      <c r="D13" s="147">
        <v>0</v>
      </c>
      <c r="E13" s="148">
        <v>0</v>
      </c>
      <c r="F13" s="148">
        <v>0</v>
      </c>
      <c r="G13" s="148">
        <v>0</v>
      </c>
      <c r="H13" s="147">
        <v>0</v>
      </c>
      <c r="I13" s="147">
        <v>0</v>
      </c>
      <c r="J13" s="148">
        <v>0</v>
      </c>
      <c r="K13" s="148">
        <v>0</v>
      </c>
      <c r="L13" s="148">
        <v>0</v>
      </c>
      <c r="M13" s="148">
        <v>0</v>
      </c>
      <c r="N13" s="148">
        <v>0</v>
      </c>
      <c r="O13" s="148">
        <v>0</v>
      </c>
      <c r="P13" s="148">
        <v>0</v>
      </c>
      <c r="Q13" s="148">
        <v>0</v>
      </c>
      <c r="R13" s="148">
        <v>0</v>
      </c>
      <c r="S13" s="148">
        <v>0</v>
      </c>
      <c r="T13" s="148">
        <v>0</v>
      </c>
      <c r="U13" s="148">
        <v>0</v>
      </c>
      <c r="V13" s="148">
        <v>0</v>
      </c>
      <c r="W13" s="148">
        <v>0</v>
      </c>
      <c r="X13" s="148">
        <v>0</v>
      </c>
      <c r="Y13" s="148">
        <v>0</v>
      </c>
      <c r="Z13" s="148">
        <v>0</v>
      </c>
      <c r="AA13" s="148">
        <v>0</v>
      </c>
      <c r="AB13" s="148">
        <v>0</v>
      </c>
      <c r="AC13" s="147">
        <v>0</v>
      </c>
      <c r="AD13" s="147">
        <v>0</v>
      </c>
      <c r="AE13" s="148">
        <v>0</v>
      </c>
      <c r="AF13" s="148">
        <v>0</v>
      </c>
      <c r="AG13" s="147">
        <v>0</v>
      </c>
      <c r="AH13" s="147">
        <v>0</v>
      </c>
      <c r="AI13" s="148">
        <v>0</v>
      </c>
      <c r="AJ13" s="148">
        <v>0</v>
      </c>
      <c r="AK13" s="148">
        <v>0</v>
      </c>
      <c r="AL13" s="147">
        <v>0</v>
      </c>
      <c r="AM13" s="148">
        <v>0</v>
      </c>
      <c r="AN13" s="148">
        <v>0</v>
      </c>
      <c r="AO13" s="148">
        <v>0</v>
      </c>
      <c r="AP13" s="148">
        <v>0</v>
      </c>
      <c r="AQ13" s="148">
        <v>0</v>
      </c>
      <c r="AR13" s="147">
        <v>0</v>
      </c>
      <c r="AS13" s="147">
        <v>0</v>
      </c>
      <c r="AT13" s="148">
        <v>0</v>
      </c>
      <c r="AU13" s="148">
        <v>0</v>
      </c>
      <c r="AV13" s="148">
        <v>0</v>
      </c>
      <c r="AW13" s="148">
        <v>0</v>
      </c>
      <c r="AX13" s="147">
        <v>0</v>
      </c>
      <c r="AY13" s="148">
        <v>0</v>
      </c>
      <c r="AZ13" s="148">
        <v>0</v>
      </c>
      <c r="BA13" s="148">
        <v>0</v>
      </c>
      <c r="BB13" s="147">
        <v>0</v>
      </c>
      <c r="BC13" s="148">
        <v>0</v>
      </c>
      <c r="BD13" s="147">
        <v>0</v>
      </c>
      <c r="BE13" s="148">
        <v>0</v>
      </c>
      <c r="BF13" s="148">
        <v>0</v>
      </c>
      <c r="BG13" s="148">
        <v>0</v>
      </c>
      <c r="BH13" s="148">
        <v>0</v>
      </c>
      <c r="BI13" s="148">
        <v>0</v>
      </c>
      <c r="BJ13" s="147">
        <v>0</v>
      </c>
      <c r="BK13" s="148">
        <v>0</v>
      </c>
      <c r="BL13" s="148">
        <v>0</v>
      </c>
      <c r="BM13" s="148">
        <v>0</v>
      </c>
      <c r="BN13" s="148">
        <v>0</v>
      </c>
      <c r="BO13" s="147">
        <v>0</v>
      </c>
      <c r="BP13" s="147">
        <v>0</v>
      </c>
      <c r="BQ13" s="147">
        <v>0</v>
      </c>
      <c r="BR13" s="148">
        <v>0</v>
      </c>
      <c r="BS13" s="148">
        <v>0</v>
      </c>
      <c r="BT13" s="147">
        <v>0</v>
      </c>
      <c r="BU13" s="148">
        <v>0</v>
      </c>
      <c r="BV13" s="148">
        <v>0</v>
      </c>
      <c r="BW13" s="147">
        <v>0</v>
      </c>
      <c r="BX13" s="148">
        <v>0</v>
      </c>
      <c r="BY13" s="148">
        <v>0</v>
      </c>
      <c r="BZ13" s="148">
        <v>0</v>
      </c>
      <c r="CA13" s="147">
        <v>0</v>
      </c>
      <c r="CB13" s="147">
        <v>0</v>
      </c>
      <c r="CC13" s="158">
        <v>0</v>
      </c>
      <c r="CD13" s="148">
        <v>0</v>
      </c>
      <c r="CE13" s="148">
        <v>0</v>
      </c>
      <c r="CF13" s="148">
        <v>0</v>
      </c>
      <c r="CG13" s="153">
        <v>696.77600986279845</v>
      </c>
      <c r="CH13" s="153">
        <v>0</v>
      </c>
      <c r="CI13" s="153">
        <v>0</v>
      </c>
      <c r="CJ13" s="149"/>
      <c r="CK13" s="151">
        <v>696.77600986279845</v>
      </c>
      <c r="CL13" s="144"/>
    </row>
    <row r="14" spans="1:90" s="157" customFormat="1" ht="26.25" customHeight="1" x14ac:dyDescent="0.25">
      <c r="A14" s="293" t="s">
        <v>133</v>
      </c>
      <c r="B14" s="216" t="s">
        <v>98</v>
      </c>
      <c r="C14" s="146">
        <v>15924.785141384775</v>
      </c>
      <c r="D14" s="147">
        <v>0</v>
      </c>
      <c r="E14" s="148">
        <v>0</v>
      </c>
      <c r="F14" s="148">
        <v>0</v>
      </c>
      <c r="G14" s="148">
        <v>0</v>
      </c>
      <c r="H14" s="147">
        <v>0</v>
      </c>
      <c r="I14" s="147">
        <v>15924.785141384775</v>
      </c>
      <c r="J14" s="148">
        <v>0</v>
      </c>
      <c r="K14" s="148">
        <v>0</v>
      </c>
      <c r="L14" s="148">
        <v>0</v>
      </c>
      <c r="M14" s="148">
        <v>0</v>
      </c>
      <c r="N14" s="148">
        <v>0</v>
      </c>
      <c r="O14" s="148">
        <v>2318.7579999999984</v>
      </c>
      <c r="P14" s="148">
        <v>0</v>
      </c>
      <c r="Q14" s="148">
        <v>0</v>
      </c>
      <c r="R14" s="148">
        <v>0</v>
      </c>
      <c r="S14" s="148">
        <v>0</v>
      </c>
      <c r="T14" s="148">
        <v>13606.027141384777</v>
      </c>
      <c r="U14" s="148">
        <v>0</v>
      </c>
      <c r="V14" s="148">
        <v>0</v>
      </c>
      <c r="W14" s="148">
        <v>0</v>
      </c>
      <c r="X14" s="148">
        <v>0</v>
      </c>
      <c r="Y14" s="148">
        <v>0</v>
      </c>
      <c r="Z14" s="148">
        <v>0</v>
      </c>
      <c r="AA14" s="148">
        <v>0</v>
      </c>
      <c r="AB14" s="148">
        <v>0</v>
      </c>
      <c r="AC14" s="147">
        <v>0</v>
      </c>
      <c r="AD14" s="147">
        <v>0</v>
      </c>
      <c r="AE14" s="148">
        <v>0</v>
      </c>
      <c r="AF14" s="148">
        <v>0</v>
      </c>
      <c r="AG14" s="147">
        <v>0</v>
      </c>
      <c r="AH14" s="147">
        <v>0</v>
      </c>
      <c r="AI14" s="148">
        <v>0</v>
      </c>
      <c r="AJ14" s="148">
        <v>0</v>
      </c>
      <c r="AK14" s="148">
        <v>0</v>
      </c>
      <c r="AL14" s="147">
        <v>0</v>
      </c>
      <c r="AM14" s="148">
        <v>0</v>
      </c>
      <c r="AN14" s="148">
        <v>0</v>
      </c>
      <c r="AO14" s="148">
        <v>0</v>
      </c>
      <c r="AP14" s="148">
        <v>0</v>
      </c>
      <c r="AQ14" s="148">
        <v>0</v>
      </c>
      <c r="AR14" s="147">
        <v>0</v>
      </c>
      <c r="AS14" s="147">
        <v>0</v>
      </c>
      <c r="AT14" s="148">
        <v>0</v>
      </c>
      <c r="AU14" s="148">
        <v>0</v>
      </c>
      <c r="AV14" s="148">
        <v>0</v>
      </c>
      <c r="AW14" s="148">
        <v>0</v>
      </c>
      <c r="AX14" s="147">
        <v>0</v>
      </c>
      <c r="AY14" s="148">
        <v>0</v>
      </c>
      <c r="AZ14" s="148">
        <v>0</v>
      </c>
      <c r="BA14" s="148">
        <v>0</v>
      </c>
      <c r="BB14" s="147">
        <v>0</v>
      </c>
      <c r="BC14" s="148">
        <v>0</v>
      </c>
      <c r="BD14" s="147">
        <v>0</v>
      </c>
      <c r="BE14" s="148">
        <v>0</v>
      </c>
      <c r="BF14" s="148">
        <v>0</v>
      </c>
      <c r="BG14" s="148">
        <v>0</v>
      </c>
      <c r="BH14" s="148">
        <v>0</v>
      </c>
      <c r="BI14" s="148">
        <v>0</v>
      </c>
      <c r="BJ14" s="147">
        <v>0</v>
      </c>
      <c r="BK14" s="148">
        <v>0</v>
      </c>
      <c r="BL14" s="148">
        <v>0</v>
      </c>
      <c r="BM14" s="148">
        <v>0</v>
      </c>
      <c r="BN14" s="148">
        <v>0</v>
      </c>
      <c r="BO14" s="147">
        <v>0</v>
      </c>
      <c r="BP14" s="147">
        <v>0</v>
      </c>
      <c r="BQ14" s="147">
        <v>0</v>
      </c>
      <c r="BR14" s="148">
        <v>0</v>
      </c>
      <c r="BS14" s="148">
        <v>0</v>
      </c>
      <c r="BT14" s="147">
        <v>0</v>
      </c>
      <c r="BU14" s="148">
        <v>0</v>
      </c>
      <c r="BV14" s="148">
        <v>0</v>
      </c>
      <c r="BW14" s="147">
        <v>0</v>
      </c>
      <c r="BX14" s="148">
        <v>0</v>
      </c>
      <c r="BY14" s="148">
        <v>0</v>
      </c>
      <c r="BZ14" s="148">
        <v>0</v>
      </c>
      <c r="CA14" s="147">
        <v>0</v>
      </c>
      <c r="CB14" s="147">
        <v>0</v>
      </c>
      <c r="CC14" s="158">
        <v>0</v>
      </c>
      <c r="CD14" s="148">
        <v>0</v>
      </c>
      <c r="CE14" s="148">
        <v>0</v>
      </c>
      <c r="CF14" s="148">
        <v>0</v>
      </c>
      <c r="CG14" s="153">
        <v>225.55200000000332</v>
      </c>
      <c r="CH14" s="153">
        <v>0</v>
      </c>
      <c r="CI14" s="153">
        <v>0</v>
      </c>
      <c r="CJ14" s="149"/>
      <c r="CK14" s="151">
        <v>16150.337141384778</v>
      </c>
      <c r="CL14" s="144"/>
    </row>
    <row r="15" spans="1:90" s="157" customFormat="1" ht="26.25" customHeight="1" x14ac:dyDescent="0.25">
      <c r="A15" s="293" t="s">
        <v>134</v>
      </c>
      <c r="B15" s="216" t="s">
        <v>99</v>
      </c>
      <c r="C15" s="146">
        <v>58699.70877007363</v>
      </c>
      <c r="D15" s="147">
        <v>0</v>
      </c>
      <c r="E15" s="148">
        <v>0</v>
      </c>
      <c r="F15" s="148">
        <v>0</v>
      </c>
      <c r="G15" s="148">
        <v>0</v>
      </c>
      <c r="H15" s="147">
        <v>1334.4840338746155</v>
      </c>
      <c r="I15" s="147">
        <v>57365.224736199016</v>
      </c>
      <c r="J15" s="148">
        <v>174.81578200000001</v>
      </c>
      <c r="K15" s="148">
        <v>0</v>
      </c>
      <c r="L15" s="148">
        <v>0</v>
      </c>
      <c r="M15" s="148">
        <v>0</v>
      </c>
      <c r="N15" s="148">
        <v>0</v>
      </c>
      <c r="O15" s="148">
        <v>0</v>
      </c>
      <c r="P15" s="148">
        <v>8296.4375199999995</v>
      </c>
      <c r="Q15" s="148">
        <v>0</v>
      </c>
      <c r="R15" s="148">
        <v>0</v>
      </c>
      <c r="S15" s="148">
        <v>5714.5526341253835</v>
      </c>
      <c r="T15" s="148">
        <v>42877.24566007364</v>
      </c>
      <c r="U15" s="148">
        <v>116.7207399100744</v>
      </c>
      <c r="V15" s="148">
        <v>8.8273993180068189</v>
      </c>
      <c r="W15" s="148">
        <v>12.510340453928794</v>
      </c>
      <c r="X15" s="148">
        <v>106.25894786007146</v>
      </c>
      <c r="Y15" s="148">
        <v>22.880054471455281</v>
      </c>
      <c r="Z15" s="148">
        <v>3.4323661350053163</v>
      </c>
      <c r="AA15" s="148">
        <v>0</v>
      </c>
      <c r="AB15" s="148">
        <v>31.543291851457937</v>
      </c>
      <c r="AC15" s="147">
        <v>0</v>
      </c>
      <c r="AD15" s="147">
        <v>0</v>
      </c>
      <c r="AE15" s="148">
        <v>0</v>
      </c>
      <c r="AF15" s="148">
        <v>0</v>
      </c>
      <c r="AG15" s="147">
        <v>0</v>
      </c>
      <c r="AH15" s="147">
        <v>0</v>
      </c>
      <c r="AI15" s="148">
        <v>0</v>
      </c>
      <c r="AJ15" s="148">
        <v>0</v>
      </c>
      <c r="AK15" s="148">
        <v>0</v>
      </c>
      <c r="AL15" s="147">
        <v>0</v>
      </c>
      <c r="AM15" s="148">
        <v>0</v>
      </c>
      <c r="AN15" s="148">
        <v>0</v>
      </c>
      <c r="AO15" s="148">
        <v>0</v>
      </c>
      <c r="AP15" s="148">
        <v>0</v>
      </c>
      <c r="AQ15" s="148">
        <v>0</v>
      </c>
      <c r="AR15" s="147">
        <v>0</v>
      </c>
      <c r="AS15" s="147">
        <v>0</v>
      </c>
      <c r="AT15" s="148">
        <v>0</v>
      </c>
      <c r="AU15" s="148">
        <v>0</v>
      </c>
      <c r="AV15" s="148">
        <v>0</v>
      </c>
      <c r="AW15" s="148">
        <v>0</v>
      </c>
      <c r="AX15" s="147">
        <v>0</v>
      </c>
      <c r="AY15" s="148">
        <v>0</v>
      </c>
      <c r="AZ15" s="148">
        <v>0</v>
      </c>
      <c r="BA15" s="148">
        <v>0</v>
      </c>
      <c r="BB15" s="147">
        <v>0</v>
      </c>
      <c r="BC15" s="148">
        <v>0</v>
      </c>
      <c r="BD15" s="147">
        <v>0</v>
      </c>
      <c r="BE15" s="148">
        <v>0</v>
      </c>
      <c r="BF15" s="148">
        <v>0</v>
      </c>
      <c r="BG15" s="148">
        <v>0</v>
      </c>
      <c r="BH15" s="148">
        <v>0</v>
      </c>
      <c r="BI15" s="148">
        <v>0</v>
      </c>
      <c r="BJ15" s="147">
        <v>0</v>
      </c>
      <c r="BK15" s="148">
        <v>0</v>
      </c>
      <c r="BL15" s="148">
        <v>0</v>
      </c>
      <c r="BM15" s="148">
        <v>0</v>
      </c>
      <c r="BN15" s="148">
        <v>0</v>
      </c>
      <c r="BO15" s="147">
        <v>0</v>
      </c>
      <c r="BP15" s="147">
        <v>0</v>
      </c>
      <c r="BQ15" s="147">
        <v>0</v>
      </c>
      <c r="BR15" s="148">
        <v>0</v>
      </c>
      <c r="BS15" s="148">
        <v>0</v>
      </c>
      <c r="BT15" s="147">
        <v>0</v>
      </c>
      <c r="BU15" s="148">
        <v>0</v>
      </c>
      <c r="BV15" s="148">
        <v>0</v>
      </c>
      <c r="BW15" s="147">
        <v>0</v>
      </c>
      <c r="BX15" s="148">
        <v>0</v>
      </c>
      <c r="BY15" s="148">
        <v>0</v>
      </c>
      <c r="BZ15" s="148">
        <v>0</v>
      </c>
      <c r="CA15" s="147">
        <v>0</v>
      </c>
      <c r="CB15" s="147">
        <v>0</v>
      </c>
      <c r="CC15" s="158">
        <v>0</v>
      </c>
      <c r="CD15" s="148">
        <v>0</v>
      </c>
      <c r="CE15" s="148">
        <v>0</v>
      </c>
      <c r="CF15" s="148">
        <v>0</v>
      </c>
      <c r="CG15" s="153">
        <v>-4701.9686566138407</v>
      </c>
      <c r="CH15" s="153">
        <v>0</v>
      </c>
      <c r="CI15" s="153">
        <v>12145.724</v>
      </c>
      <c r="CJ15" s="149"/>
      <c r="CK15" s="151">
        <v>66143.464113459791</v>
      </c>
      <c r="CL15" s="144"/>
    </row>
    <row r="16" spans="1:90" s="157" customFormat="1" ht="26.25" customHeight="1" x14ac:dyDescent="0.25">
      <c r="A16" s="293" t="s">
        <v>135</v>
      </c>
      <c r="B16" s="216" t="s">
        <v>100</v>
      </c>
      <c r="C16" s="146">
        <v>0.92279881828639654</v>
      </c>
      <c r="D16" s="147">
        <v>9.1697607419363627E-4</v>
      </c>
      <c r="E16" s="148">
        <v>9.1697607419363627E-4</v>
      </c>
      <c r="F16" s="148">
        <v>0</v>
      </c>
      <c r="G16" s="148">
        <v>0</v>
      </c>
      <c r="H16" s="147">
        <v>0</v>
      </c>
      <c r="I16" s="147">
        <v>0.28048050228579957</v>
      </c>
      <c r="J16" s="148">
        <v>7.3123199999999999E-2</v>
      </c>
      <c r="K16" s="148">
        <v>0</v>
      </c>
      <c r="L16" s="148">
        <v>0</v>
      </c>
      <c r="M16" s="148">
        <v>0</v>
      </c>
      <c r="N16" s="148">
        <v>0</v>
      </c>
      <c r="O16" s="148">
        <v>0</v>
      </c>
      <c r="P16" s="148">
        <v>0</v>
      </c>
      <c r="Q16" s="148">
        <v>2.0198700761933194E-2</v>
      </c>
      <c r="R16" s="148">
        <v>0</v>
      </c>
      <c r="S16" s="148">
        <v>6.7329002539777303E-3</v>
      </c>
      <c r="T16" s="148">
        <v>3.0191400507955463E-2</v>
      </c>
      <c r="U16" s="148">
        <v>2.2994992758839719E-2</v>
      </c>
      <c r="V16" s="148">
        <v>1.1873757225433525E-2</v>
      </c>
      <c r="W16" s="148">
        <v>1.0950242774566474E-2</v>
      </c>
      <c r="X16" s="148">
        <v>2.8806165657421133E-2</v>
      </c>
      <c r="Y16" s="148">
        <v>0</v>
      </c>
      <c r="Z16" s="148">
        <v>1.3465800507955461E-2</v>
      </c>
      <c r="AA16" s="148">
        <v>0</v>
      </c>
      <c r="AB16" s="148">
        <v>6.2143341837716873E-2</v>
      </c>
      <c r="AC16" s="147">
        <v>0</v>
      </c>
      <c r="AD16" s="147">
        <v>0</v>
      </c>
      <c r="AE16" s="148">
        <v>0</v>
      </c>
      <c r="AF16" s="148">
        <v>0</v>
      </c>
      <c r="AG16" s="147">
        <v>4.2120000000000005E-2</v>
      </c>
      <c r="AH16" s="147">
        <v>4.7130301777844115E-2</v>
      </c>
      <c r="AI16" s="148">
        <v>6.7329002539777303E-3</v>
      </c>
      <c r="AJ16" s="148">
        <v>0</v>
      </c>
      <c r="AK16" s="148">
        <v>4.0397401523866387E-2</v>
      </c>
      <c r="AL16" s="147">
        <v>1.3465800507955461E-2</v>
      </c>
      <c r="AM16" s="148">
        <v>0</v>
      </c>
      <c r="AN16" s="148">
        <v>0</v>
      </c>
      <c r="AO16" s="148">
        <v>0</v>
      </c>
      <c r="AP16" s="148">
        <v>0</v>
      </c>
      <c r="AQ16" s="148">
        <v>1.3465800507955461E-2</v>
      </c>
      <c r="AR16" s="147">
        <v>0</v>
      </c>
      <c r="AS16" s="147">
        <v>0</v>
      </c>
      <c r="AT16" s="148">
        <v>0</v>
      </c>
      <c r="AU16" s="148">
        <v>0</v>
      </c>
      <c r="AV16" s="148">
        <v>0</v>
      </c>
      <c r="AW16" s="148">
        <v>0</v>
      </c>
      <c r="AX16" s="147">
        <v>0</v>
      </c>
      <c r="AY16" s="148">
        <v>0</v>
      </c>
      <c r="AZ16" s="148">
        <v>0</v>
      </c>
      <c r="BA16" s="148">
        <v>0</v>
      </c>
      <c r="BB16" s="147">
        <v>0.12119220457159915</v>
      </c>
      <c r="BC16" s="148">
        <v>0</v>
      </c>
      <c r="BD16" s="147">
        <v>0.12119220457159915</v>
      </c>
      <c r="BE16" s="148">
        <v>0</v>
      </c>
      <c r="BF16" s="148">
        <v>0</v>
      </c>
      <c r="BG16" s="148">
        <v>0.12119220457159915</v>
      </c>
      <c r="BH16" s="148">
        <v>0</v>
      </c>
      <c r="BI16" s="148">
        <v>0</v>
      </c>
      <c r="BJ16" s="147">
        <v>0.12119220457159915</v>
      </c>
      <c r="BK16" s="148">
        <v>0.12119220457159915</v>
      </c>
      <c r="BL16" s="148">
        <v>0</v>
      </c>
      <c r="BM16" s="148">
        <v>0</v>
      </c>
      <c r="BN16" s="148">
        <v>0</v>
      </c>
      <c r="BO16" s="147">
        <v>0</v>
      </c>
      <c r="BP16" s="147">
        <v>0</v>
      </c>
      <c r="BQ16" s="147">
        <v>0</v>
      </c>
      <c r="BR16" s="148">
        <v>0</v>
      </c>
      <c r="BS16" s="148">
        <v>0</v>
      </c>
      <c r="BT16" s="147">
        <v>7.6587001635732108E-2</v>
      </c>
      <c r="BU16" s="148">
        <v>4.8936962073024545E-2</v>
      </c>
      <c r="BV16" s="148">
        <v>2.7650039562707566E-2</v>
      </c>
      <c r="BW16" s="147">
        <v>9.8521622290074259E-2</v>
      </c>
      <c r="BX16" s="148">
        <v>7.5358177088186387E-2</v>
      </c>
      <c r="BY16" s="148">
        <v>2.1901403907420656E-3</v>
      </c>
      <c r="BZ16" s="148">
        <v>2.0973304811145801E-2</v>
      </c>
      <c r="CA16" s="147">
        <v>0</v>
      </c>
      <c r="CB16" s="147">
        <v>0</v>
      </c>
      <c r="CC16" s="158">
        <v>90.169029000507962</v>
      </c>
      <c r="CD16" s="148">
        <v>38.869464373652697</v>
      </c>
      <c r="CE16" s="148">
        <v>1.3465800507955461E-2</v>
      </c>
      <c r="CF16" s="148">
        <v>51.286098826347306</v>
      </c>
      <c r="CG16" s="153">
        <v>-137785.62417946197</v>
      </c>
      <c r="CH16" s="153">
        <v>0</v>
      </c>
      <c r="CI16" s="153">
        <v>0</v>
      </c>
      <c r="CJ16" s="149"/>
      <c r="CK16" s="151">
        <v>-137694.53235164317</v>
      </c>
      <c r="CL16" s="144"/>
    </row>
    <row r="17" spans="1:90" s="157" customFormat="1" ht="26.25" customHeight="1" x14ac:dyDescent="0.25">
      <c r="A17" s="293" t="s">
        <v>136</v>
      </c>
      <c r="B17" s="216" t="s">
        <v>101</v>
      </c>
      <c r="C17" s="146">
        <v>297263.30199449376</v>
      </c>
      <c r="D17" s="147">
        <v>7726.6775191775505</v>
      </c>
      <c r="E17" s="148">
        <v>7726.6775191775505</v>
      </c>
      <c r="F17" s="148">
        <v>0</v>
      </c>
      <c r="G17" s="148">
        <v>0</v>
      </c>
      <c r="H17" s="147">
        <v>2429.062967118507</v>
      </c>
      <c r="I17" s="147">
        <v>207071.63250667715</v>
      </c>
      <c r="J17" s="148">
        <v>29171.91439186447</v>
      </c>
      <c r="K17" s="148">
        <v>5128.2367092568729</v>
      </c>
      <c r="L17" s="148">
        <v>417.71115609682619</v>
      </c>
      <c r="M17" s="148">
        <v>1450.61231478583</v>
      </c>
      <c r="N17" s="148">
        <v>1505.6787609275948</v>
      </c>
      <c r="O17" s="148">
        <v>17846.118810548815</v>
      </c>
      <c r="P17" s="148">
        <v>91789.10428607247</v>
      </c>
      <c r="Q17" s="148">
        <v>3407.3435495632575</v>
      </c>
      <c r="R17" s="148">
        <v>827.47909681780368</v>
      </c>
      <c r="S17" s="148">
        <v>17917.274389193488</v>
      </c>
      <c r="T17" s="148">
        <v>25626.628412699029</v>
      </c>
      <c r="U17" s="148">
        <v>2853.7043669098175</v>
      </c>
      <c r="V17" s="148">
        <v>779.69606140074939</v>
      </c>
      <c r="W17" s="148">
        <v>1099.5704218258975</v>
      </c>
      <c r="X17" s="148">
        <v>2669.6803042043966</v>
      </c>
      <c r="Y17" s="148">
        <v>2172.2808823151008</v>
      </c>
      <c r="Z17" s="148">
        <v>483.85144881314488</v>
      </c>
      <c r="AA17" s="148">
        <v>789.9192159503948</v>
      </c>
      <c r="AB17" s="148">
        <v>1134.8279274312044</v>
      </c>
      <c r="AC17" s="147">
        <v>852.99806614193631</v>
      </c>
      <c r="AD17" s="147">
        <v>1174.8687286616569</v>
      </c>
      <c r="AE17" s="148">
        <v>247.5680985264907</v>
      </c>
      <c r="AF17" s="148">
        <v>927.3006301351661</v>
      </c>
      <c r="AG17" s="147">
        <v>7710.8329113056661</v>
      </c>
      <c r="AH17" s="147">
        <v>14869.305314271443</v>
      </c>
      <c r="AI17" s="148">
        <v>1807.8782378742585</v>
      </c>
      <c r="AJ17" s="148">
        <v>5753.2730655199966</v>
      </c>
      <c r="AK17" s="148">
        <v>7308.1540108771878</v>
      </c>
      <c r="AL17" s="147">
        <v>5128.669987770686</v>
      </c>
      <c r="AM17" s="148">
        <v>2954.8299729816717</v>
      </c>
      <c r="AN17" s="148">
        <v>3.0224484391642434</v>
      </c>
      <c r="AO17" s="148">
        <v>1.3173007394537299</v>
      </c>
      <c r="AP17" s="148">
        <v>1957.2657889665236</v>
      </c>
      <c r="AQ17" s="148">
        <v>212.23447664387317</v>
      </c>
      <c r="AR17" s="147">
        <v>6849.2524628161846</v>
      </c>
      <c r="AS17" s="147">
        <v>2096.8648981537913</v>
      </c>
      <c r="AT17" s="148">
        <v>732.62176173928208</v>
      </c>
      <c r="AU17" s="148">
        <v>477.68227467623637</v>
      </c>
      <c r="AV17" s="148">
        <v>167.34859506245871</v>
      </c>
      <c r="AW17" s="148">
        <v>719.21226667581402</v>
      </c>
      <c r="AX17" s="147">
        <v>1633.2377697212175</v>
      </c>
      <c r="AY17" s="148">
        <v>866.1328438682774</v>
      </c>
      <c r="AZ17" s="148">
        <v>302.52182025574939</v>
      </c>
      <c r="BA17" s="148">
        <v>464.58310559719069</v>
      </c>
      <c r="BB17" s="147">
        <v>409.18456884780676</v>
      </c>
      <c r="BC17" s="148">
        <v>0</v>
      </c>
      <c r="BD17" s="147">
        <v>7927.3318201617485</v>
      </c>
      <c r="BE17" s="148">
        <v>5538.8162366056267</v>
      </c>
      <c r="BF17" s="148">
        <v>661.59760420799887</v>
      </c>
      <c r="BG17" s="148">
        <v>1207.2801657812488</v>
      </c>
      <c r="BH17" s="148">
        <v>213.7249337649223</v>
      </c>
      <c r="BI17" s="148">
        <v>305.91287980195142</v>
      </c>
      <c r="BJ17" s="147">
        <v>3026.2198585661431</v>
      </c>
      <c r="BK17" s="148">
        <v>143.11842152734775</v>
      </c>
      <c r="BL17" s="148">
        <v>2310.3426652565263</v>
      </c>
      <c r="BM17" s="148">
        <v>204.81718601584996</v>
      </c>
      <c r="BN17" s="148">
        <v>367.94158576641877</v>
      </c>
      <c r="BO17" s="147">
        <v>8124.5955472601099</v>
      </c>
      <c r="BP17" s="147">
        <v>6072.0072730472548</v>
      </c>
      <c r="BQ17" s="147">
        <v>8038.9355472356438</v>
      </c>
      <c r="BR17" s="148">
        <v>4818.9631776668966</v>
      </c>
      <c r="BS17" s="148">
        <v>3219.9723695687471</v>
      </c>
      <c r="BT17" s="147">
        <v>2804.8828572199855</v>
      </c>
      <c r="BU17" s="148">
        <v>1475.2175484181817</v>
      </c>
      <c r="BV17" s="148">
        <v>1329.6653088018038</v>
      </c>
      <c r="BW17" s="147">
        <v>2860.6641661783387</v>
      </c>
      <c r="BX17" s="148">
        <v>742.65922028853174</v>
      </c>
      <c r="BY17" s="148">
        <v>287.26622309065448</v>
      </c>
      <c r="BZ17" s="148">
        <v>1830.7387227991526</v>
      </c>
      <c r="CA17" s="147">
        <v>456.07722416096942</v>
      </c>
      <c r="CB17" s="147">
        <v>0</v>
      </c>
      <c r="CC17" s="158">
        <v>130358.16880771703</v>
      </c>
      <c r="CD17" s="148">
        <v>106937.52214380541</v>
      </c>
      <c r="CE17" s="148">
        <v>0.59153463551127849</v>
      </c>
      <c r="CF17" s="148">
        <v>23420.05512927609</v>
      </c>
      <c r="CG17" s="153">
        <v>187.73844936187379</v>
      </c>
      <c r="CH17" s="153">
        <v>23.206399199996667</v>
      </c>
      <c r="CI17" s="153">
        <v>141335.20000000001</v>
      </c>
      <c r="CJ17" s="149"/>
      <c r="CK17" s="151">
        <v>569167.6156507727</v>
      </c>
      <c r="CL17" s="144"/>
    </row>
    <row r="18" spans="1:90" s="157" customFormat="1" ht="26.25" customHeight="1" x14ac:dyDescent="0.25">
      <c r="A18" s="293" t="s">
        <v>137</v>
      </c>
      <c r="B18" s="216" t="s">
        <v>102</v>
      </c>
      <c r="C18" s="146">
        <v>8311.0211400041862</v>
      </c>
      <c r="D18" s="147">
        <v>417.6546473861149</v>
      </c>
      <c r="E18" s="148">
        <v>23.262443248710007</v>
      </c>
      <c r="F18" s="148">
        <v>321.67221870654157</v>
      </c>
      <c r="G18" s="148">
        <v>72.71998543086336</v>
      </c>
      <c r="H18" s="147">
        <v>20.92057309236473</v>
      </c>
      <c r="I18" s="147">
        <v>454.25508503665515</v>
      </c>
      <c r="J18" s="148">
        <v>27.23478092461248</v>
      </c>
      <c r="K18" s="148">
        <v>17.650539676482435</v>
      </c>
      <c r="L18" s="148">
        <v>14.136160592018104</v>
      </c>
      <c r="M18" s="148">
        <v>0</v>
      </c>
      <c r="N18" s="148">
        <v>9.9464821673401289</v>
      </c>
      <c r="O18" s="148">
        <v>3.1824788536153237E-3</v>
      </c>
      <c r="P18" s="148">
        <v>29.307831983603947</v>
      </c>
      <c r="Q18" s="148">
        <v>2.0013164717152483</v>
      </c>
      <c r="R18" s="148">
        <v>23.644753727908416</v>
      </c>
      <c r="S18" s="148">
        <v>44.361851122292556</v>
      </c>
      <c r="T18" s="148">
        <v>5.1905314380857783</v>
      </c>
      <c r="U18" s="148">
        <v>151.56669280336013</v>
      </c>
      <c r="V18" s="148">
        <v>5.630660190208804</v>
      </c>
      <c r="W18" s="148">
        <v>2.7641505852572537</v>
      </c>
      <c r="X18" s="148">
        <v>17.912252929704003</v>
      </c>
      <c r="Y18" s="148">
        <v>35.564811258124649</v>
      </c>
      <c r="Z18" s="148">
        <v>22.186662620816165</v>
      </c>
      <c r="AA18" s="148">
        <v>21.154787550349766</v>
      </c>
      <c r="AB18" s="148">
        <v>23.997636515921709</v>
      </c>
      <c r="AC18" s="147">
        <v>58.475509670814333</v>
      </c>
      <c r="AD18" s="147">
        <v>80.170053871316298</v>
      </c>
      <c r="AE18" s="148">
        <v>43.059847996456732</v>
      </c>
      <c r="AF18" s="148">
        <v>37.110205874859574</v>
      </c>
      <c r="AG18" s="147">
        <v>767.78199926695208</v>
      </c>
      <c r="AH18" s="147">
        <v>1020.9044227721481</v>
      </c>
      <c r="AI18" s="148">
        <v>130.51148572568366</v>
      </c>
      <c r="AJ18" s="148">
        <v>755.30902282854754</v>
      </c>
      <c r="AK18" s="148">
        <v>135.08391421791694</v>
      </c>
      <c r="AL18" s="147">
        <v>2823.9060633700137</v>
      </c>
      <c r="AM18" s="148">
        <v>2414.1604109720665</v>
      </c>
      <c r="AN18" s="148">
        <v>164.5489056020877</v>
      </c>
      <c r="AO18" s="148">
        <v>79.838299624774493</v>
      </c>
      <c r="AP18" s="148">
        <v>145.1703675202871</v>
      </c>
      <c r="AQ18" s="148">
        <v>20.188079650797611</v>
      </c>
      <c r="AR18" s="147">
        <v>112.70909009184066</v>
      </c>
      <c r="AS18" s="147">
        <v>288.97114424228374</v>
      </c>
      <c r="AT18" s="148">
        <v>16.238117774078418</v>
      </c>
      <c r="AU18" s="148">
        <v>15.751933116719799</v>
      </c>
      <c r="AV18" s="148">
        <v>5.2042052989574952</v>
      </c>
      <c r="AW18" s="148">
        <v>251.77688805252805</v>
      </c>
      <c r="AX18" s="147">
        <v>246.73657926994935</v>
      </c>
      <c r="AY18" s="148">
        <v>7.297196016313931E-2</v>
      </c>
      <c r="AZ18" s="148">
        <v>20.697431774655428</v>
      </c>
      <c r="BA18" s="148">
        <v>225.96617553513079</v>
      </c>
      <c r="BB18" s="147">
        <v>93.029910867619947</v>
      </c>
      <c r="BC18" s="148">
        <v>0</v>
      </c>
      <c r="BD18" s="147">
        <v>491.28802689458638</v>
      </c>
      <c r="BE18" s="148">
        <v>270.97557276025572</v>
      </c>
      <c r="BF18" s="148">
        <v>186.03062906547615</v>
      </c>
      <c r="BG18" s="148">
        <v>26.220272203155709</v>
      </c>
      <c r="BH18" s="148">
        <v>5.0899310645774296</v>
      </c>
      <c r="BI18" s="148">
        <v>2.9716218011213282</v>
      </c>
      <c r="BJ18" s="147">
        <v>266.91985180830579</v>
      </c>
      <c r="BK18" s="148">
        <v>22.616265651773045</v>
      </c>
      <c r="BL18" s="148">
        <v>24.185631800107835</v>
      </c>
      <c r="BM18" s="148">
        <v>3.046221068894104E-2</v>
      </c>
      <c r="BN18" s="148">
        <v>220.08749214573598</v>
      </c>
      <c r="BO18" s="147">
        <v>606.18875660083393</v>
      </c>
      <c r="BP18" s="147">
        <v>41.916109411999969</v>
      </c>
      <c r="BQ18" s="147">
        <v>358.40895452238487</v>
      </c>
      <c r="BR18" s="148">
        <v>330.19115713987492</v>
      </c>
      <c r="BS18" s="148">
        <v>28.217797382509946</v>
      </c>
      <c r="BT18" s="147">
        <v>16.919318037687066</v>
      </c>
      <c r="BU18" s="148">
        <v>12.582234564070955</v>
      </c>
      <c r="BV18" s="148">
        <v>4.3370834736161124</v>
      </c>
      <c r="BW18" s="147">
        <v>143.86504379031476</v>
      </c>
      <c r="BX18" s="148">
        <v>2.1890469317782539</v>
      </c>
      <c r="BY18" s="148">
        <v>5.6928898736341429</v>
      </c>
      <c r="BZ18" s="148">
        <v>135.98310698490235</v>
      </c>
      <c r="CA18" s="147">
        <v>0</v>
      </c>
      <c r="CB18" s="147">
        <v>0</v>
      </c>
      <c r="CC18" s="158">
        <v>37465.783525237559</v>
      </c>
      <c r="CD18" s="148">
        <v>279.32123721581718</v>
      </c>
      <c r="CE18" s="148">
        <v>36503.803858588835</v>
      </c>
      <c r="CF18" s="148">
        <v>682.65842943291</v>
      </c>
      <c r="CG18" s="153">
        <v>-10628.558665241755</v>
      </c>
      <c r="CH18" s="153">
        <v>0</v>
      </c>
      <c r="CI18" s="153">
        <v>194835</v>
      </c>
      <c r="CJ18" s="149"/>
      <c r="CK18" s="151">
        <v>229983.24599999998</v>
      </c>
      <c r="CL18" s="144"/>
    </row>
    <row r="19" spans="1:90" s="157" customFormat="1" ht="26.25" customHeight="1" x14ac:dyDescent="0.25">
      <c r="A19" s="293" t="s">
        <v>138</v>
      </c>
      <c r="B19" s="216" t="s">
        <v>103</v>
      </c>
      <c r="C19" s="146">
        <v>50950.204506435803</v>
      </c>
      <c r="D19" s="147">
        <v>0</v>
      </c>
      <c r="E19" s="148">
        <v>0</v>
      </c>
      <c r="F19" s="148">
        <v>0</v>
      </c>
      <c r="G19" s="148">
        <v>0</v>
      </c>
      <c r="H19" s="147">
        <v>0</v>
      </c>
      <c r="I19" s="147">
        <v>0</v>
      </c>
      <c r="J19" s="148">
        <v>0</v>
      </c>
      <c r="K19" s="148">
        <v>0</v>
      </c>
      <c r="L19" s="148">
        <v>0</v>
      </c>
      <c r="M19" s="148">
        <v>0</v>
      </c>
      <c r="N19" s="148">
        <v>0</v>
      </c>
      <c r="O19" s="148">
        <v>0</v>
      </c>
      <c r="P19" s="148">
        <v>0</v>
      </c>
      <c r="Q19" s="148">
        <v>0</v>
      </c>
      <c r="R19" s="148">
        <v>0</v>
      </c>
      <c r="S19" s="148">
        <v>0</v>
      </c>
      <c r="T19" s="148">
        <v>0</v>
      </c>
      <c r="U19" s="148">
        <v>0</v>
      </c>
      <c r="V19" s="148">
        <v>0</v>
      </c>
      <c r="W19" s="148">
        <v>0</v>
      </c>
      <c r="X19" s="148">
        <v>0</v>
      </c>
      <c r="Y19" s="148">
        <v>0</v>
      </c>
      <c r="Z19" s="148">
        <v>0</v>
      </c>
      <c r="AA19" s="148">
        <v>0</v>
      </c>
      <c r="AB19" s="148">
        <v>0</v>
      </c>
      <c r="AC19" s="147">
        <v>0</v>
      </c>
      <c r="AD19" s="147">
        <v>0</v>
      </c>
      <c r="AE19" s="148">
        <v>0</v>
      </c>
      <c r="AF19" s="148">
        <v>0</v>
      </c>
      <c r="AG19" s="147">
        <v>0</v>
      </c>
      <c r="AH19" s="147">
        <v>0</v>
      </c>
      <c r="AI19" s="148">
        <v>0</v>
      </c>
      <c r="AJ19" s="148">
        <v>0</v>
      </c>
      <c r="AK19" s="148">
        <v>0</v>
      </c>
      <c r="AL19" s="147">
        <v>49441.788395050222</v>
      </c>
      <c r="AM19" s="148">
        <v>0</v>
      </c>
      <c r="AN19" s="148">
        <v>0</v>
      </c>
      <c r="AO19" s="148">
        <v>49441.788395050222</v>
      </c>
      <c r="AP19" s="148">
        <v>0</v>
      </c>
      <c r="AQ19" s="148">
        <v>0</v>
      </c>
      <c r="AR19" s="147">
        <v>0</v>
      </c>
      <c r="AS19" s="147">
        <v>0</v>
      </c>
      <c r="AT19" s="148">
        <v>0</v>
      </c>
      <c r="AU19" s="148">
        <v>0</v>
      </c>
      <c r="AV19" s="148">
        <v>0</v>
      </c>
      <c r="AW19" s="148">
        <v>0</v>
      </c>
      <c r="AX19" s="147">
        <v>0</v>
      </c>
      <c r="AY19" s="148">
        <v>0</v>
      </c>
      <c r="AZ19" s="148">
        <v>0</v>
      </c>
      <c r="BA19" s="148">
        <v>0</v>
      </c>
      <c r="BB19" s="147">
        <v>0</v>
      </c>
      <c r="BC19" s="148">
        <v>0</v>
      </c>
      <c r="BD19" s="147">
        <v>0</v>
      </c>
      <c r="BE19" s="148">
        <v>0</v>
      </c>
      <c r="BF19" s="148">
        <v>0</v>
      </c>
      <c r="BG19" s="148">
        <v>0</v>
      </c>
      <c r="BH19" s="148">
        <v>0</v>
      </c>
      <c r="BI19" s="148">
        <v>0</v>
      </c>
      <c r="BJ19" s="147">
        <v>0</v>
      </c>
      <c r="BK19" s="148">
        <v>0</v>
      </c>
      <c r="BL19" s="148">
        <v>0</v>
      </c>
      <c r="BM19" s="148">
        <v>0</v>
      </c>
      <c r="BN19" s="148">
        <v>0</v>
      </c>
      <c r="BO19" s="147">
        <v>1508.4161113855814</v>
      </c>
      <c r="BP19" s="147">
        <v>0</v>
      </c>
      <c r="BQ19" s="147">
        <v>0</v>
      </c>
      <c r="BR19" s="148">
        <v>0</v>
      </c>
      <c r="BS19" s="148">
        <v>0</v>
      </c>
      <c r="BT19" s="147">
        <v>0</v>
      </c>
      <c r="BU19" s="148">
        <v>0</v>
      </c>
      <c r="BV19" s="148">
        <v>0</v>
      </c>
      <c r="BW19" s="147">
        <v>0</v>
      </c>
      <c r="BX19" s="148">
        <v>0</v>
      </c>
      <c r="BY19" s="148">
        <v>0</v>
      </c>
      <c r="BZ19" s="148">
        <v>0</v>
      </c>
      <c r="CA19" s="147">
        <v>0</v>
      </c>
      <c r="CB19" s="147">
        <v>0</v>
      </c>
      <c r="CC19" s="158">
        <v>0</v>
      </c>
      <c r="CD19" s="148">
        <v>0</v>
      </c>
      <c r="CE19" s="148">
        <v>0</v>
      </c>
      <c r="CF19" s="148">
        <v>0</v>
      </c>
      <c r="CG19" s="153">
        <v>14699.747941864218</v>
      </c>
      <c r="CH19" s="153">
        <v>0</v>
      </c>
      <c r="CI19" s="153">
        <v>83110</v>
      </c>
      <c r="CJ19" s="149"/>
      <c r="CK19" s="151">
        <v>148759.95244830003</v>
      </c>
      <c r="CL19" s="144"/>
    </row>
    <row r="20" spans="1:90" s="157" customFormat="1" ht="26.25" customHeight="1" x14ac:dyDescent="0.25">
      <c r="A20" s="293" t="s">
        <v>139</v>
      </c>
      <c r="B20" s="216" t="s">
        <v>104</v>
      </c>
      <c r="C20" s="146">
        <v>246206.78330143291</v>
      </c>
      <c r="D20" s="147">
        <v>0</v>
      </c>
      <c r="E20" s="148">
        <v>0</v>
      </c>
      <c r="F20" s="148">
        <v>0</v>
      </c>
      <c r="G20" s="148">
        <v>0</v>
      </c>
      <c r="H20" s="147">
        <v>0</v>
      </c>
      <c r="I20" s="147">
        <v>246206.78330143291</v>
      </c>
      <c r="J20" s="148">
        <v>0</v>
      </c>
      <c r="K20" s="148">
        <v>0</v>
      </c>
      <c r="L20" s="148">
        <v>0</v>
      </c>
      <c r="M20" s="148">
        <v>0</v>
      </c>
      <c r="N20" s="148">
        <v>0</v>
      </c>
      <c r="O20" s="148">
        <v>0</v>
      </c>
      <c r="P20" s="148">
        <v>246206.78330143291</v>
      </c>
      <c r="Q20" s="148">
        <v>0</v>
      </c>
      <c r="R20" s="148">
        <v>0</v>
      </c>
      <c r="S20" s="148">
        <v>0</v>
      </c>
      <c r="T20" s="148">
        <v>0</v>
      </c>
      <c r="U20" s="148">
        <v>0</v>
      </c>
      <c r="V20" s="148">
        <v>0</v>
      </c>
      <c r="W20" s="148">
        <v>0</v>
      </c>
      <c r="X20" s="148">
        <v>0</v>
      </c>
      <c r="Y20" s="148">
        <v>0</v>
      </c>
      <c r="Z20" s="148">
        <v>0</v>
      </c>
      <c r="AA20" s="148">
        <v>0</v>
      </c>
      <c r="AB20" s="148">
        <v>0</v>
      </c>
      <c r="AC20" s="147">
        <v>0</v>
      </c>
      <c r="AD20" s="147">
        <v>0</v>
      </c>
      <c r="AE20" s="148">
        <v>0</v>
      </c>
      <c r="AF20" s="148">
        <v>0</v>
      </c>
      <c r="AG20" s="147">
        <v>0</v>
      </c>
      <c r="AH20" s="147">
        <v>0</v>
      </c>
      <c r="AI20" s="148">
        <v>0</v>
      </c>
      <c r="AJ20" s="148">
        <v>0</v>
      </c>
      <c r="AK20" s="148">
        <v>0</v>
      </c>
      <c r="AL20" s="147">
        <v>0</v>
      </c>
      <c r="AM20" s="148">
        <v>0</v>
      </c>
      <c r="AN20" s="148">
        <v>0</v>
      </c>
      <c r="AO20" s="148">
        <v>0</v>
      </c>
      <c r="AP20" s="148">
        <v>0</v>
      </c>
      <c r="AQ20" s="148">
        <v>0</v>
      </c>
      <c r="AR20" s="147">
        <v>0</v>
      </c>
      <c r="AS20" s="147">
        <v>0</v>
      </c>
      <c r="AT20" s="148">
        <v>0</v>
      </c>
      <c r="AU20" s="148">
        <v>0</v>
      </c>
      <c r="AV20" s="148">
        <v>0</v>
      </c>
      <c r="AW20" s="148">
        <v>0</v>
      </c>
      <c r="AX20" s="147">
        <v>0</v>
      </c>
      <c r="AY20" s="148">
        <v>0</v>
      </c>
      <c r="AZ20" s="148">
        <v>0</v>
      </c>
      <c r="BA20" s="148">
        <v>0</v>
      </c>
      <c r="BB20" s="147">
        <v>0</v>
      </c>
      <c r="BC20" s="148">
        <v>0</v>
      </c>
      <c r="BD20" s="147">
        <v>0</v>
      </c>
      <c r="BE20" s="148">
        <v>0</v>
      </c>
      <c r="BF20" s="148">
        <v>0</v>
      </c>
      <c r="BG20" s="148">
        <v>0</v>
      </c>
      <c r="BH20" s="148">
        <v>0</v>
      </c>
      <c r="BI20" s="148">
        <v>0</v>
      </c>
      <c r="BJ20" s="147">
        <v>0</v>
      </c>
      <c r="BK20" s="148">
        <v>0</v>
      </c>
      <c r="BL20" s="148">
        <v>0</v>
      </c>
      <c r="BM20" s="148">
        <v>0</v>
      </c>
      <c r="BN20" s="148">
        <v>0</v>
      </c>
      <c r="BO20" s="147">
        <v>0</v>
      </c>
      <c r="BP20" s="147">
        <v>0</v>
      </c>
      <c r="BQ20" s="147">
        <v>0</v>
      </c>
      <c r="BR20" s="148">
        <v>0</v>
      </c>
      <c r="BS20" s="148">
        <v>0</v>
      </c>
      <c r="BT20" s="147">
        <v>0</v>
      </c>
      <c r="BU20" s="148">
        <v>0</v>
      </c>
      <c r="BV20" s="148">
        <v>0</v>
      </c>
      <c r="BW20" s="147">
        <v>0</v>
      </c>
      <c r="BX20" s="148">
        <v>0</v>
      </c>
      <c r="BY20" s="148">
        <v>0</v>
      </c>
      <c r="BZ20" s="148">
        <v>0</v>
      </c>
      <c r="CA20" s="147">
        <v>0</v>
      </c>
      <c r="CB20" s="147">
        <v>0</v>
      </c>
      <c r="CC20" s="158">
        <v>0</v>
      </c>
      <c r="CD20" s="148">
        <v>0</v>
      </c>
      <c r="CE20" s="148">
        <v>0</v>
      </c>
      <c r="CF20" s="148">
        <v>0</v>
      </c>
      <c r="CG20" s="153">
        <v>-48905.959999999992</v>
      </c>
      <c r="CH20" s="153">
        <v>435.1766985670838</v>
      </c>
      <c r="CI20" s="153">
        <v>8096</v>
      </c>
      <c r="CJ20" s="149"/>
      <c r="CK20" s="151">
        <v>205832</v>
      </c>
      <c r="CL20" s="144"/>
    </row>
    <row r="21" spans="1:90" s="157" customFormat="1" ht="26.25" customHeight="1" x14ac:dyDescent="0.25">
      <c r="A21" s="293" t="s">
        <v>140</v>
      </c>
      <c r="B21" s="216" t="s">
        <v>105</v>
      </c>
      <c r="C21" s="146">
        <v>171832.06991995094</v>
      </c>
      <c r="D21" s="147">
        <v>1.9902851999999998</v>
      </c>
      <c r="E21" s="148">
        <v>1.8766079999999998</v>
      </c>
      <c r="F21" s="148">
        <v>0.11367720000000001</v>
      </c>
      <c r="G21" s="148">
        <v>0</v>
      </c>
      <c r="H21" s="147">
        <v>485.39736108823257</v>
      </c>
      <c r="I21" s="147">
        <v>10614.708418109676</v>
      </c>
      <c r="J21" s="148">
        <v>2819.9959088935366</v>
      </c>
      <c r="K21" s="148">
        <v>114.96638574908823</v>
      </c>
      <c r="L21" s="148">
        <v>253.44317760593253</v>
      </c>
      <c r="M21" s="148">
        <v>31.534247773656158</v>
      </c>
      <c r="N21" s="148">
        <v>64.433141134683581</v>
      </c>
      <c r="O21" s="148">
        <v>202.10725510419232</v>
      </c>
      <c r="P21" s="148">
        <v>697.59992917067279</v>
      </c>
      <c r="Q21" s="148">
        <v>127.32863473826586</v>
      </c>
      <c r="R21" s="148">
        <v>120.54476712947661</v>
      </c>
      <c r="S21" s="148">
        <v>2212.1393891910598</v>
      </c>
      <c r="T21" s="148">
        <v>829.47598039131719</v>
      </c>
      <c r="U21" s="148">
        <v>876.5489107796808</v>
      </c>
      <c r="V21" s="148">
        <v>144.66232613245091</v>
      </c>
      <c r="W21" s="148">
        <v>371.99268205575788</v>
      </c>
      <c r="X21" s="148">
        <v>250.24816857576775</v>
      </c>
      <c r="Y21" s="148">
        <v>111.65674491489528</v>
      </c>
      <c r="Z21" s="148">
        <v>69.876069168632853</v>
      </c>
      <c r="AA21" s="148">
        <v>376.20958617752433</v>
      </c>
      <c r="AB21" s="148">
        <v>939.9451134230826</v>
      </c>
      <c r="AC21" s="147">
        <v>484.38373981652325</v>
      </c>
      <c r="AD21" s="147">
        <v>3978.4289770341588</v>
      </c>
      <c r="AE21" s="148">
        <v>31.353668737929429</v>
      </c>
      <c r="AF21" s="148">
        <v>3947.0753082962292</v>
      </c>
      <c r="AG21" s="147">
        <v>27195.621671416975</v>
      </c>
      <c r="AH21" s="147">
        <v>11150.939704267232</v>
      </c>
      <c r="AI21" s="148">
        <v>1671.4473019902127</v>
      </c>
      <c r="AJ21" s="148">
        <v>7133.6819208957641</v>
      </c>
      <c r="AK21" s="148">
        <v>2345.8104813812552</v>
      </c>
      <c r="AL21" s="147">
        <v>86167.230249712185</v>
      </c>
      <c r="AM21" s="148">
        <v>48012.13108576605</v>
      </c>
      <c r="AN21" s="148">
        <v>9851.5812390135397</v>
      </c>
      <c r="AO21" s="148">
        <v>0</v>
      </c>
      <c r="AP21" s="148">
        <v>26725.078233105196</v>
      </c>
      <c r="AQ21" s="148">
        <v>1578.4396918273953</v>
      </c>
      <c r="AR21" s="147">
        <v>442.06895847990529</v>
      </c>
      <c r="AS21" s="147">
        <v>1439.6865320055817</v>
      </c>
      <c r="AT21" s="148">
        <v>505.04726528478574</v>
      </c>
      <c r="AU21" s="148">
        <v>282.92484424199779</v>
      </c>
      <c r="AV21" s="148">
        <v>276.50385861819723</v>
      </c>
      <c r="AW21" s="148">
        <v>375.21056386060093</v>
      </c>
      <c r="AX21" s="147">
        <v>1928.5009708245116</v>
      </c>
      <c r="AY21" s="148">
        <v>511.85013053321364</v>
      </c>
      <c r="AZ21" s="148">
        <v>245.10772879274893</v>
      </c>
      <c r="BA21" s="148">
        <v>1171.543111498549</v>
      </c>
      <c r="BB21" s="147">
        <v>1371.7605924216714</v>
      </c>
      <c r="BC21" s="148">
        <v>0</v>
      </c>
      <c r="BD21" s="147">
        <v>4495.8945292352655</v>
      </c>
      <c r="BE21" s="148">
        <v>1676.3994805150683</v>
      </c>
      <c r="BF21" s="148">
        <v>1970.1344341621684</v>
      </c>
      <c r="BG21" s="148">
        <v>348.74729087538617</v>
      </c>
      <c r="BH21" s="148">
        <v>357.59196909902028</v>
      </c>
      <c r="BI21" s="148">
        <v>143.02135458362247</v>
      </c>
      <c r="BJ21" s="147">
        <v>9923.1233426442741</v>
      </c>
      <c r="BK21" s="148">
        <v>4586.3175249599753</v>
      </c>
      <c r="BL21" s="148">
        <v>328.69573769711758</v>
      </c>
      <c r="BM21" s="148">
        <v>15.653106478379211</v>
      </c>
      <c r="BN21" s="148">
        <v>4992.4569735088025</v>
      </c>
      <c r="BO21" s="147">
        <v>3776.7990273020246</v>
      </c>
      <c r="BP21" s="147">
        <v>899.43829538530417</v>
      </c>
      <c r="BQ21" s="147">
        <v>4742.5967669144966</v>
      </c>
      <c r="BR21" s="148">
        <v>3509.9770930418181</v>
      </c>
      <c r="BS21" s="148">
        <v>1232.6196738726785</v>
      </c>
      <c r="BT21" s="147">
        <v>511.53218811538289</v>
      </c>
      <c r="BU21" s="148">
        <v>213.0511036304149</v>
      </c>
      <c r="BV21" s="148">
        <v>298.48108448496799</v>
      </c>
      <c r="BW21" s="147">
        <v>2221.9683099775584</v>
      </c>
      <c r="BX21" s="148">
        <v>344.52977124204432</v>
      </c>
      <c r="BY21" s="148">
        <v>792.50599804309184</v>
      </c>
      <c r="BZ21" s="148">
        <v>1084.932540692422</v>
      </c>
      <c r="CA21" s="147">
        <v>0</v>
      </c>
      <c r="CB21" s="147">
        <v>0</v>
      </c>
      <c r="CC21" s="158">
        <v>82161.057531574406</v>
      </c>
      <c r="CD21" s="148">
        <v>0</v>
      </c>
      <c r="CE21" s="148">
        <v>82161.057531574406</v>
      </c>
      <c r="CF21" s="148">
        <v>0</v>
      </c>
      <c r="CG21" s="153">
        <v>-89422.485707960441</v>
      </c>
      <c r="CH21" s="153">
        <v>3.600000127335079E-6</v>
      </c>
      <c r="CI21" s="153">
        <v>260866.0938</v>
      </c>
      <c r="CJ21" s="149"/>
      <c r="CK21" s="151">
        <v>425436.73554716492</v>
      </c>
      <c r="CL21" s="144"/>
    </row>
    <row r="22" spans="1:90" s="157" customFormat="1" ht="26.25" customHeight="1" x14ac:dyDescent="0.25">
      <c r="A22" s="293" t="s">
        <v>141</v>
      </c>
      <c r="B22" s="216" t="s">
        <v>106</v>
      </c>
      <c r="C22" s="146">
        <v>48915.538369200985</v>
      </c>
      <c r="D22" s="147">
        <v>13319.711189637012</v>
      </c>
      <c r="E22" s="148">
        <v>8027.4216035679437</v>
      </c>
      <c r="F22" s="148">
        <v>2957.0061343682719</v>
      </c>
      <c r="G22" s="148">
        <v>2335.283451700795</v>
      </c>
      <c r="H22" s="147">
        <v>337.42687078889549</v>
      </c>
      <c r="I22" s="147">
        <v>8485.1304233881638</v>
      </c>
      <c r="J22" s="148">
        <v>1569.7086378063414</v>
      </c>
      <c r="K22" s="148">
        <v>186.32405794813428</v>
      </c>
      <c r="L22" s="148">
        <v>342.14339213108423</v>
      </c>
      <c r="M22" s="148">
        <v>141.68961342573212</v>
      </c>
      <c r="N22" s="148">
        <v>157.64882647682393</v>
      </c>
      <c r="O22" s="148">
        <v>90.737580827236286</v>
      </c>
      <c r="P22" s="148">
        <v>1036.3106122245513</v>
      </c>
      <c r="Q22" s="148">
        <v>152.62039288434681</v>
      </c>
      <c r="R22" s="148">
        <v>638.37987263529487</v>
      </c>
      <c r="S22" s="148">
        <v>1678.6564108868479</v>
      </c>
      <c r="T22" s="148">
        <v>434.69087380922679</v>
      </c>
      <c r="U22" s="148">
        <v>423.02770457394473</v>
      </c>
      <c r="V22" s="148">
        <v>82.713634355584844</v>
      </c>
      <c r="W22" s="148">
        <v>113.81825270144728</v>
      </c>
      <c r="X22" s="148">
        <v>390.40577362488364</v>
      </c>
      <c r="Y22" s="148">
        <v>191.90554485692917</v>
      </c>
      <c r="Z22" s="148">
        <v>80.616940821267107</v>
      </c>
      <c r="AA22" s="148">
        <v>602.46208883747568</v>
      </c>
      <c r="AB22" s="148">
        <v>171.27021256101193</v>
      </c>
      <c r="AC22" s="147">
        <v>45.957261222060332</v>
      </c>
      <c r="AD22" s="147">
        <v>459.32683809953335</v>
      </c>
      <c r="AE22" s="148">
        <v>64.176556279852107</v>
      </c>
      <c r="AF22" s="148">
        <v>395.15028181968125</v>
      </c>
      <c r="AG22" s="147">
        <v>6258.7112915339139</v>
      </c>
      <c r="AH22" s="147">
        <v>4960.0143229858477</v>
      </c>
      <c r="AI22" s="148">
        <v>658.22074635471381</v>
      </c>
      <c r="AJ22" s="148">
        <v>1633.3796496213013</v>
      </c>
      <c r="AK22" s="148">
        <v>2668.4139270098322</v>
      </c>
      <c r="AL22" s="147">
        <v>2092.0554512773815</v>
      </c>
      <c r="AM22" s="148">
        <v>1684.1708718128489</v>
      </c>
      <c r="AN22" s="148">
        <v>5.4703667021085707</v>
      </c>
      <c r="AO22" s="148">
        <v>0.66711789528931753</v>
      </c>
      <c r="AP22" s="148">
        <v>329.14181239463983</v>
      </c>
      <c r="AQ22" s="148">
        <v>72.605282472494793</v>
      </c>
      <c r="AR22" s="147">
        <v>1774.8798848641641</v>
      </c>
      <c r="AS22" s="147">
        <v>368.1782308662672</v>
      </c>
      <c r="AT22" s="148">
        <v>66.090938756467438</v>
      </c>
      <c r="AU22" s="148">
        <v>126.45958911841902</v>
      </c>
      <c r="AV22" s="148">
        <v>62.331683507626927</v>
      </c>
      <c r="AW22" s="148">
        <v>113.29601948375381</v>
      </c>
      <c r="AX22" s="147">
        <v>352.34204110679866</v>
      </c>
      <c r="AY22" s="148">
        <v>194.71996003283999</v>
      </c>
      <c r="AZ22" s="148">
        <v>74.382698661635672</v>
      </c>
      <c r="BA22" s="148">
        <v>83.239382412322954</v>
      </c>
      <c r="BB22" s="147">
        <v>152.34049964360747</v>
      </c>
      <c r="BC22" s="148">
        <v>0</v>
      </c>
      <c r="BD22" s="147">
        <v>1663.3750175004316</v>
      </c>
      <c r="BE22" s="148">
        <v>1167.1630692782053</v>
      </c>
      <c r="BF22" s="148">
        <v>125.26718408976792</v>
      </c>
      <c r="BG22" s="148">
        <v>260.40891975700174</v>
      </c>
      <c r="BH22" s="148">
        <v>45.132390908728752</v>
      </c>
      <c r="BI22" s="148">
        <v>65.40345346672791</v>
      </c>
      <c r="BJ22" s="147">
        <v>589.21041965246627</v>
      </c>
      <c r="BK22" s="148">
        <v>25.176127850503704</v>
      </c>
      <c r="BL22" s="148">
        <v>402.35758113591595</v>
      </c>
      <c r="BM22" s="148">
        <v>36.547007942631964</v>
      </c>
      <c r="BN22" s="148">
        <v>125.1297027234147</v>
      </c>
      <c r="BO22" s="147">
        <v>1923.4756345733622</v>
      </c>
      <c r="BP22" s="147">
        <v>2899.5224958073222</v>
      </c>
      <c r="BQ22" s="147">
        <v>1772.6259285962763</v>
      </c>
      <c r="BR22" s="148">
        <v>848.90854959078411</v>
      </c>
      <c r="BS22" s="148">
        <v>923.71737900549215</v>
      </c>
      <c r="BT22" s="147">
        <v>783.39186810905767</v>
      </c>
      <c r="BU22" s="148">
        <v>406.07268112426198</v>
      </c>
      <c r="BV22" s="148">
        <v>377.31918698479569</v>
      </c>
      <c r="BW22" s="147">
        <v>592.99668647862143</v>
      </c>
      <c r="BX22" s="148">
        <v>116.08678032498315</v>
      </c>
      <c r="BY22" s="148">
        <v>123.35453671757443</v>
      </c>
      <c r="BZ22" s="148">
        <v>353.55536943606387</v>
      </c>
      <c r="CA22" s="147">
        <v>84.866013069802023</v>
      </c>
      <c r="CB22" s="147">
        <v>0</v>
      </c>
      <c r="CC22" s="158">
        <v>119583.14926780673</v>
      </c>
      <c r="CD22" s="148">
        <v>109790.39734394898</v>
      </c>
      <c r="CE22" s="148">
        <v>0</v>
      </c>
      <c r="CF22" s="148">
        <v>9792.7519238577515</v>
      </c>
      <c r="CG22" s="153">
        <v>117514.01200677076</v>
      </c>
      <c r="CH22" s="153">
        <v>3.6000010368297808E-6</v>
      </c>
      <c r="CI22" s="153">
        <v>162737</v>
      </c>
      <c r="CJ22" s="149"/>
      <c r="CK22" s="151">
        <v>448749.69964737853</v>
      </c>
      <c r="CL22" s="144"/>
    </row>
    <row r="23" spans="1:90" s="157" customFormat="1" ht="26.25" customHeight="1" x14ac:dyDescent="0.25">
      <c r="A23" s="293" t="s">
        <v>142</v>
      </c>
      <c r="B23" s="216" t="s">
        <v>107</v>
      </c>
      <c r="C23" s="146">
        <v>51050.059152736809</v>
      </c>
      <c r="D23" s="147">
        <v>715.7733251881034</v>
      </c>
      <c r="E23" s="148">
        <v>715.7733251881034</v>
      </c>
      <c r="F23" s="148">
        <v>0</v>
      </c>
      <c r="G23" s="148">
        <v>0</v>
      </c>
      <c r="H23" s="147">
        <v>1071.9616757103581</v>
      </c>
      <c r="I23" s="147">
        <v>15341.017764811451</v>
      </c>
      <c r="J23" s="148">
        <v>1427.7930174978997</v>
      </c>
      <c r="K23" s="148">
        <v>33.371282858730936</v>
      </c>
      <c r="L23" s="148">
        <v>22.538108062171595</v>
      </c>
      <c r="M23" s="148">
        <v>560.53389812809939</v>
      </c>
      <c r="N23" s="148">
        <v>26.919923166906287</v>
      </c>
      <c r="O23" s="148">
        <v>3825.9520154288753</v>
      </c>
      <c r="P23" s="148">
        <v>2878.7632016070061</v>
      </c>
      <c r="Q23" s="148">
        <v>221.8752780247151</v>
      </c>
      <c r="R23" s="148">
        <v>45.078375302558761</v>
      </c>
      <c r="S23" s="148">
        <v>5549.7369946624685</v>
      </c>
      <c r="T23" s="148">
        <v>495.98562265741657</v>
      </c>
      <c r="U23" s="148">
        <v>21.834799830425915</v>
      </c>
      <c r="V23" s="148">
        <v>45.208685063427062</v>
      </c>
      <c r="W23" s="148">
        <v>64.194184666469241</v>
      </c>
      <c r="X23" s="148">
        <v>20.735832981226192</v>
      </c>
      <c r="Y23" s="148">
        <v>18.063914315537819</v>
      </c>
      <c r="Z23" s="148">
        <v>2.7098697618767567</v>
      </c>
      <c r="AA23" s="148">
        <v>43.012438885211708</v>
      </c>
      <c r="AB23" s="148">
        <v>36.71032191043075</v>
      </c>
      <c r="AC23" s="147">
        <v>0</v>
      </c>
      <c r="AD23" s="147">
        <v>84.868100857813388</v>
      </c>
      <c r="AE23" s="148">
        <v>21.433816789183947</v>
      </c>
      <c r="AF23" s="148">
        <v>63.434284068629438</v>
      </c>
      <c r="AG23" s="147">
        <v>415.024686244772</v>
      </c>
      <c r="AH23" s="147">
        <v>6.0196786778141576</v>
      </c>
      <c r="AI23" s="148">
        <v>0.84307695168522323</v>
      </c>
      <c r="AJ23" s="148">
        <v>1.7426795053898112</v>
      </c>
      <c r="AK23" s="148">
        <v>3.4339222207391225</v>
      </c>
      <c r="AL23" s="147">
        <v>33091.878987060285</v>
      </c>
      <c r="AM23" s="148">
        <v>0.5507660544969637</v>
      </c>
      <c r="AN23" s="148">
        <v>33091.220323307629</v>
      </c>
      <c r="AO23" s="148">
        <v>9.3116752480472257E-4</v>
      </c>
      <c r="AP23" s="148">
        <v>3.3856458489868534E-2</v>
      </c>
      <c r="AQ23" s="148">
        <v>7.3110072146088834E-2</v>
      </c>
      <c r="AR23" s="147">
        <v>1.4664840610201293</v>
      </c>
      <c r="AS23" s="147">
        <v>21.603558328807367</v>
      </c>
      <c r="AT23" s="148">
        <v>0</v>
      </c>
      <c r="AU23" s="148">
        <v>21.535383687371276</v>
      </c>
      <c r="AV23" s="148">
        <v>6.744671361304512E-2</v>
      </c>
      <c r="AW23" s="148">
        <v>7.2792782304767728E-4</v>
      </c>
      <c r="AX23" s="147">
        <v>1.6976169995418431E-2</v>
      </c>
      <c r="AY23" s="148">
        <v>4.6950878644081515E-3</v>
      </c>
      <c r="AZ23" s="148">
        <v>1.4093505409253256E-3</v>
      </c>
      <c r="BA23" s="148">
        <v>1.0871731590084954E-2</v>
      </c>
      <c r="BB23" s="147">
        <v>0.15747474461412173</v>
      </c>
      <c r="BC23" s="148">
        <v>0</v>
      </c>
      <c r="BD23" s="147">
        <v>0.99927054268067228</v>
      </c>
      <c r="BE23" s="148">
        <v>0.61337994074307423</v>
      </c>
      <c r="BF23" s="148">
        <v>1.7028722858050457E-2</v>
      </c>
      <c r="BG23" s="148">
        <v>0.32469869985286737</v>
      </c>
      <c r="BH23" s="148">
        <v>2.9211184778461081E-3</v>
      </c>
      <c r="BI23" s="148">
        <v>4.1242060748834103E-2</v>
      </c>
      <c r="BJ23" s="147">
        <v>2.6974733813541554E-2</v>
      </c>
      <c r="BK23" s="148">
        <v>1.2530316055950283E-3</v>
      </c>
      <c r="BL23" s="148">
        <v>3.7798895367904656E-3</v>
      </c>
      <c r="BM23" s="148">
        <v>1.8321617500615473E-3</v>
      </c>
      <c r="BN23" s="148">
        <v>2.0109650921094513E-2</v>
      </c>
      <c r="BO23" s="147">
        <v>1.3855238022195131</v>
      </c>
      <c r="BP23" s="147">
        <v>2.1801019699614881</v>
      </c>
      <c r="BQ23" s="147">
        <v>8.6277535337108038</v>
      </c>
      <c r="BR23" s="148">
        <v>4.5770352902687179</v>
      </c>
      <c r="BS23" s="148">
        <v>4.0507182434420859</v>
      </c>
      <c r="BT23" s="147">
        <v>89.524433161050695</v>
      </c>
      <c r="BU23" s="148">
        <v>42.940550802991268</v>
      </c>
      <c r="BV23" s="148">
        <v>46.583882358059434</v>
      </c>
      <c r="BW23" s="147">
        <v>156.87964742000179</v>
      </c>
      <c r="BX23" s="148">
        <v>23.724129227496132</v>
      </c>
      <c r="BY23" s="148">
        <v>0.17449694787885109</v>
      </c>
      <c r="BZ23" s="148">
        <v>132.98102124462682</v>
      </c>
      <c r="CA23" s="147">
        <v>40.64673571833049</v>
      </c>
      <c r="CB23" s="147">
        <v>0</v>
      </c>
      <c r="CC23" s="158">
        <v>0</v>
      </c>
      <c r="CD23" s="148">
        <v>0</v>
      </c>
      <c r="CE23" s="148">
        <v>0</v>
      </c>
      <c r="CF23" s="148">
        <v>0</v>
      </c>
      <c r="CG23" s="153">
        <v>-33767.203095349483</v>
      </c>
      <c r="CH23" s="153">
        <v>0</v>
      </c>
      <c r="CI23" s="153">
        <v>408584</v>
      </c>
      <c r="CJ23" s="149"/>
      <c r="CK23" s="151">
        <v>425866.85605738731</v>
      </c>
      <c r="CL23" s="144"/>
    </row>
    <row r="24" spans="1:90" s="157" customFormat="1" ht="26.25" customHeight="1" x14ac:dyDescent="0.25">
      <c r="A24" s="293" t="s">
        <v>143</v>
      </c>
      <c r="B24" s="216" t="s">
        <v>108</v>
      </c>
      <c r="C24" s="146">
        <v>101477.04193936898</v>
      </c>
      <c r="D24" s="147">
        <v>23.432571386258999</v>
      </c>
      <c r="E24" s="148">
        <v>22.898859423027282</v>
      </c>
      <c r="F24" s="148">
        <v>0.31896819052742992</v>
      </c>
      <c r="G24" s="148">
        <v>0.21474377270428777</v>
      </c>
      <c r="H24" s="147">
        <v>25.314003148819204</v>
      </c>
      <c r="I24" s="147">
        <v>98302.56844753027</v>
      </c>
      <c r="J24" s="148">
        <v>213.51551010742452</v>
      </c>
      <c r="K24" s="148">
        <v>10.024577777177678</v>
      </c>
      <c r="L24" s="148">
        <v>86.669072523992952</v>
      </c>
      <c r="M24" s="148">
        <v>40.46070305705139</v>
      </c>
      <c r="N24" s="148">
        <v>41.214646898580028</v>
      </c>
      <c r="O24" s="148">
        <v>36666.760859715629</v>
      </c>
      <c r="P24" s="148">
        <v>60610.697627630107</v>
      </c>
      <c r="Q24" s="148">
        <v>4.7817950545697778</v>
      </c>
      <c r="R24" s="148">
        <v>179.7554634123627</v>
      </c>
      <c r="S24" s="148">
        <v>143.09159881974472</v>
      </c>
      <c r="T24" s="148">
        <v>12.028318703927411</v>
      </c>
      <c r="U24" s="148">
        <v>33.419409888140294</v>
      </c>
      <c r="V24" s="148">
        <v>10.40750656795322</v>
      </c>
      <c r="W24" s="148">
        <v>15.249783313953611</v>
      </c>
      <c r="X24" s="148">
        <v>30.259809903211039</v>
      </c>
      <c r="Y24" s="148">
        <v>13.317305264457708</v>
      </c>
      <c r="Z24" s="148">
        <v>2.6044304564453915</v>
      </c>
      <c r="AA24" s="148">
        <v>173.44743421731766</v>
      </c>
      <c r="AB24" s="148">
        <v>14.862594218238645</v>
      </c>
      <c r="AC24" s="147">
        <v>0.78931881873193532</v>
      </c>
      <c r="AD24" s="147">
        <v>39.296757755277874</v>
      </c>
      <c r="AE24" s="148">
        <v>5.9720928478767181</v>
      </c>
      <c r="AF24" s="148">
        <v>33.324664907401157</v>
      </c>
      <c r="AG24" s="147">
        <v>1627.99266660168</v>
      </c>
      <c r="AH24" s="147">
        <v>192.68093466856877</v>
      </c>
      <c r="AI24" s="148">
        <v>48.725286365001622</v>
      </c>
      <c r="AJ24" s="148">
        <v>53.571853196804746</v>
      </c>
      <c r="AK24" s="148">
        <v>90.383795106762392</v>
      </c>
      <c r="AL24" s="147">
        <v>96.5634609139247</v>
      </c>
      <c r="AM24" s="148">
        <v>13.989025277426142</v>
      </c>
      <c r="AN24" s="148">
        <v>0.68919235408634116</v>
      </c>
      <c r="AO24" s="148">
        <v>3.9321487370871533</v>
      </c>
      <c r="AP24" s="148">
        <v>70.087812423421013</v>
      </c>
      <c r="AQ24" s="148">
        <v>7.865282121904043</v>
      </c>
      <c r="AR24" s="147">
        <v>273.38423162025362</v>
      </c>
      <c r="AS24" s="147">
        <v>62.481665888256074</v>
      </c>
      <c r="AT24" s="148">
        <v>24.294626677341189</v>
      </c>
      <c r="AU24" s="148">
        <v>5.1325602585394368</v>
      </c>
      <c r="AV24" s="148">
        <v>5.5982551277972039</v>
      </c>
      <c r="AW24" s="148">
        <v>27.456223824578242</v>
      </c>
      <c r="AX24" s="147">
        <v>39.442598901112916</v>
      </c>
      <c r="AY24" s="148">
        <v>19.993592751796605</v>
      </c>
      <c r="AZ24" s="148">
        <v>6.3093214196737053</v>
      </c>
      <c r="BA24" s="148">
        <v>13.13968472964261</v>
      </c>
      <c r="BB24" s="147">
        <v>14.223371547446837</v>
      </c>
      <c r="BC24" s="148">
        <v>0</v>
      </c>
      <c r="BD24" s="147">
        <v>213.52570178626431</v>
      </c>
      <c r="BE24" s="148">
        <v>151.22794751591709</v>
      </c>
      <c r="BF24" s="148">
        <v>26.028964016747413</v>
      </c>
      <c r="BG24" s="148">
        <v>19.373054652169941</v>
      </c>
      <c r="BH24" s="148">
        <v>6.1286008621264649</v>
      </c>
      <c r="BI24" s="148">
        <v>10.767134739303389</v>
      </c>
      <c r="BJ24" s="147">
        <v>106.5230704034375</v>
      </c>
      <c r="BK24" s="148">
        <v>6.3142788906214404</v>
      </c>
      <c r="BL24" s="148">
        <v>80.203623933078987</v>
      </c>
      <c r="BM24" s="148">
        <v>7.2630768713198819</v>
      </c>
      <c r="BN24" s="148">
        <v>12.742090708417191</v>
      </c>
      <c r="BO24" s="147">
        <v>214.77602947576327</v>
      </c>
      <c r="BP24" s="147">
        <v>49.163769756408939</v>
      </c>
      <c r="BQ24" s="147">
        <v>42.711517019286283</v>
      </c>
      <c r="BR24" s="148">
        <v>15.56416053094493</v>
      </c>
      <c r="BS24" s="148">
        <v>27.147356488341352</v>
      </c>
      <c r="BT24" s="147">
        <v>33.985333552366811</v>
      </c>
      <c r="BU24" s="148">
        <v>21.209331424142952</v>
      </c>
      <c r="BV24" s="148">
        <v>12.776002128223858</v>
      </c>
      <c r="BW24" s="147">
        <v>115.2485500342182</v>
      </c>
      <c r="BX24" s="148">
        <v>96.725705956745443</v>
      </c>
      <c r="BY24" s="148">
        <v>4.2166472977628526</v>
      </c>
      <c r="BZ24" s="148">
        <v>14.306196779709911</v>
      </c>
      <c r="CA24" s="147">
        <v>2.9379385606592781</v>
      </c>
      <c r="CB24" s="147">
        <v>0</v>
      </c>
      <c r="CC24" s="158">
        <v>5329.5596107302554</v>
      </c>
      <c r="CD24" s="148">
        <v>1334.5598966256871</v>
      </c>
      <c r="CE24" s="148">
        <v>1207.3720157196822</v>
      </c>
      <c r="CF24" s="148">
        <v>2787.6276983848866</v>
      </c>
      <c r="CG24" s="153">
        <v>-4894.5644024166104</v>
      </c>
      <c r="CH24" s="153">
        <v>76.989315610408084</v>
      </c>
      <c r="CI24" s="153">
        <v>43255</v>
      </c>
      <c r="CJ24" s="149"/>
      <c r="CK24" s="151">
        <v>145244.02646329303</v>
      </c>
      <c r="CL24" s="144"/>
    </row>
    <row r="25" spans="1:90" s="157" customFormat="1" ht="26.25" customHeight="1" x14ac:dyDescent="0.25">
      <c r="A25" s="293" t="s">
        <v>144</v>
      </c>
      <c r="B25" s="216" t="s">
        <v>109</v>
      </c>
      <c r="C25" s="146">
        <v>31188.959736097961</v>
      </c>
      <c r="D25" s="147">
        <v>103.56356083219396</v>
      </c>
      <c r="E25" s="148">
        <v>0</v>
      </c>
      <c r="F25" s="148">
        <v>0</v>
      </c>
      <c r="G25" s="148">
        <v>103.56356083219396</v>
      </c>
      <c r="H25" s="147">
        <v>478.70499492462545</v>
      </c>
      <c r="I25" s="147">
        <v>26370.460149842813</v>
      </c>
      <c r="J25" s="148">
        <v>23.457367160484587</v>
      </c>
      <c r="K25" s="148">
        <v>9.1051199999999999E-2</v>
      </c>
      <c r="L25" s="148">
        <v>7.9997099829437106</v>
      </c>
      <c r="M25" s="148">
        <v>1.8104487943440168</v>
      </c>
      <c r="N25" s="148">
        <v>1.6151369985782904</v>
      </c>
      <c r="O25" s="148">
        <v>9442.0527053492333</v>
      </c>
      <c r="P25" s="148">
        <v>2535.5802856322184</v>
      </c>
      <c r="Q25" s="148">
        <v>27.755030974509843</v>
      </c>
      <c r="R25" s="148">
        <v>8.5960935907407787</v>
      </c>
      <c r="S25" s="148">
        <v>12458.642319036173</v>
      </c>
      <c r="T25" s="148">
        <v>314.87890599489316</v>
      </c>
      <c r="U25" s="148">
        <v>32.963797230554249</v>
      </c>
      <c r="V25" s="148">
        <v>2.6382352972217165</v>
      </c>
      <c r="W25" s="148">
        <v>3.747484058271688</v>
      </c>
      <c r="X25" s="148">
        <v>29.606948469445751</v>
      </c>
      <c r="Y25" s="148">
        <v>0.64135015098926262</v>
      </c>
      <c r="Z25" s="148">
        <v>1.2337835251599949</v>
      </c>
      <c r="AA25" s="148">
        <v>1476.3650339314959</v>
      </c>
      <c r="AB25" s="148">
        <v>0.78446246555402177</v>
      </c>
      <c r="AC25" s="147">
        <v>0.58046210819287669</v>
      </c>
      <c r="AD25" s="147">
        <v>0</v>
      </c>
      <c r="AE25" s="148">
        <v>0</v>
      </c>
      <c r="AF25" s="148">
        <v>0</v>
      </c>
      <c r="AG25" s="147">
        <v>3697.0042272921414</v>
      </c>
      <c r="AH25" s="147">
        <v>238.81903609283162</v>
      </c>
      <c r="AI25" s="148">
        <v>158.73947854006639</v>
      </c>
      <c r="AJ25" s="148">
        <v>80.079557552765237</v>
      </c>
      <c r="AK25" s="148">
        <v>0</v>
      </c>
      <c r="AL25" s="147">
        <v>0</v>
      </c>
      <c r="AM25" s="148">
        <v>0</v>
      </c>
      <c r="AN25" s="148">
        <v>0</v>
      </c>
      <c r="AO25" s="148">
        <v>0</v>
      </c>
      <c r="AP25" s="148">
        <v>0</v>
      </c>
      <c r="AQ25" s="148">
        <v>0</v>
      </c>
      <c r="AR25" s="147">
        <v>0</v>
      </c>
      <c r="AS25" s="147">
        <v>126.4222330056588</v>
      </c>
      <c r="AT25" s="148">
        <v>1.2168840400247394</v>
      </c>
      <c r="AU25" s="148">
        <v>0</v>
      </c>
      <c r="AV25" s="148">
        <v>0</v>
      </c>
      <c r="AW25" s="148">
        <v>125.20534896563406</v>
      </c>
      <c r="AX25" s="147">
        <v>0</v>
      </c>
      <c r="AY25" s="148">
        <v>0</v>
      </c>
      <c r="AZ25" s="148">
        <v>0</v>
      </c>
      <c r="BA25" s="148">
        <v>0</v>
      </c>
      <c r="BB25" s="147">
        <v>47.058057462297825</v>
      </c>
      <c r="BC25" s="148">
        <v>0</v>
      </c>
      <c r="BD25" s="147">
        <v>75.628804818122433</v>
      </c>
      <c r="BE25" s="148">
        <v>55.895751820796249</v>
      </c>
      <c r="BF25" s="148">
        <v>1.9938901521217458</v>
      </c>
      <c r="BG25" s="148">
        <v>17.739162845204447</v>
      </c>
      <c r="BH25" s="148">
        <v>0</v>
      </c>
      <c r="BI25" s="148">
        <v>0</v>
      </c>
      <c r="BJ25" s="147">
        <v>50.718209719084072</v>
      </c>
      <c r="BK25" s="148">
        <v>9.2102448412754736</v>
      </c>
      <c r="BL25" s="148">
        <v>0</v>
      </c>
      <c r="BM25" s="148">
        <v>0</v>
      </c>
      <c r="BN25" s="148">
        <v>41.507964877808597</v>
      </c>
      <c r="BO25" s="147">
        <v>0</v>
      </c>
      <c r="BP25" s="147">
        <v>0</v>
      </c>
      <c r="BQ25" s="147">
        <v>0</v>
      </c>
      <c r="BR25" s="148">
        <v>0</v>
      </c>
      <c r="BS25" s="148">
        <v>0</v>
      </c>
      <c r="BT25" s="147">
        <v>0</v>
      </c>
      <c r="BU25" s="148">
        <v>0</v>
      </c>
      <c r="BV25" s="148">
        <v>0</v>
      </c>
      <c r="BW25" s="147">
        <v>0</v>
      </c>
      <c r="BX25" s="148">
        <v>0</v>
      </c>
      <c r="BY25" s="148">
        <v>0</v>
      </c>
      <c r="BZ25" s="148">
        <v>0</v>
      </c>
      <c r="CA25" s="147">
        <v>0</v>
      </c>
      <c r="CB25" s="147">
        <v>0</v>
      </c>
      <c r="CC25" s="158">
        <v>0.41760000000000003</v>
      </c>
      <c r="CD25" s="148">
        <v>0</v>
      </c>
      <c r="CE25" s="148">
        <v>0.41760000000000003</v>
      </c>
      <c r="CF25" s="148">
        <v>0</v>
      </c>
      <c r="CG25" s="153">
        <v>155524.081399902</v>
      </c>
      <c r="CH25" s="153">
        <v>0</v>
      </c>
      <c r="CI25" s="153">
        <v>205534.4921</v>
      </c>
      <c r="CJ25" s="149"/>
      <c r="CK25" s="151">
        <v>392247.95083599997</v>
      </c>
      <c r="CL25" s="144"/>
    </row>
    <row r="26" spans="1:90" s="157" customFormat="1" ht="26.25" customHeight="1" x14ac:dyDescent="0.25">
      <c r="A26" s="293" t="s">
        <v>145</v>
      </c>
      <c r="B26" s="216" t="s">
        <v>110</v>
      </c>
      <c r="C26" s="146">
        <v>0</v>
      </c>
      <c r="D26" s="147">
        <v>0</v>
      </c>
      <c r="E26" s="148">
        <v>0</v>
      </c>
      <c r="F26" s="148">
        <v>0</v>
      </c>
      <c r="G26" s="148">
        <v>0</v>
      </c>
      <c r="H26" s="147">
        <v>0</v>
      </c>
      <c r="I26" s="147">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7">
        <v>0</v>
      </c>
      <c r="AD26" s="147">
        <v>0</v>
      </c>
      <c r="AE26" s="148">
        <v>0</v>
      </c>
      <c r="AF26" s="148">
        <v>0</v>
      </c>
      <c r="AG26" s="147">
        <v>0</v>
      </c>
      <c r="AH26" s="147">
        <v>0</v>
      </c>
      <c r="AI26" s="148">
        <v>0</v>
      </c>
      <c r="AJ26" s="148">
        <v>0</v>
      </c>
      <c r="AK26" s="148">
        <v>0</v>
      </c>
      <c r="AL26" s="147">
        <v>0</v>
      </c>
      <c r="AM26" s="148">
        <v>0</v>
      </c>
      <c r="AN26" s="148">
        <v>0</v>
      </c>
      <c r="AO26" s="148">
        <v>0</v>
      </c>
      <c r="AP26" s="148">
        <v>0</v>
      </c>
      <c r="AQ26" s="148">
        <v>0</v>
      </c>
      <c r="AR26" s="147">
        <v>0</v>
      </c>
      <c r="AS26" s="147">
        <v>0</v>
      </c>
      <c r="AT26" s="148">
        <v>0</v>
      </c>
      <c r="AU26" s="148">
        <v>0</v>
      </c>
      <c r="AV26" s="148">
        <v>0</v>
      </c>
      <c r="AW26" s="148">
        <v>0</v>
      </c>
      <c r="AX26" s="147">
        <v>0</v>
      </c>
      <c r="AY26" s="148">
        <v>0</v>
      </c>
      <c r="AZ26" s="148">
        <v>0</v>
      </c>
      <c r="BA26" s="148">
        <v>0</v>
      </c>
      <c r="BB26" s="147">
        <v>0</v>
      </c>
      <c r="BC26" s="148">
        <v>0</v>
      </c>
      <c r="BD26" s="147">
        <v>0</v>
      </c>
      <c r="BE26" s="148">
        <v>0</v>
      </c>
      <c r="BF26" s="148">
        <v>0</v>
      </c>
      <c r="BG26" s="148">
        <v>0</v>
      </c>
      <c r="BH26" s="148">
        <v>0</v>
      </c>
      <c r="BI26" s="148">
        <v>0</v>
      </c>
      <c r="BJ26" s="147">
        <v>0</v>
      </c>
      <c r="BK26" s="148">
        <v>0</v>
      </c>
      <c r="BL26" s="148">
        <v>0</v>
      </c>
      <c r="BM26" s="148">
        <v>0</v>
      </c>
      <c r="BN26" s="148">
        <v>0</v>
      </c>
      <c r="BO26" s="147">
        <v>0</v>
      </c>
      <c r="BP26" s="147">
        <v>0</v>
      </c>
      <c r="BQ26" s="147">
        <v>0</v>
      </c>
      <c r="BR26" s="148">
        <v>0</v>
      </c>
      <c r="BS26" s="148">
        <v>0</v>
      </c>
      <c r="BT26" s="147">
        <v>0</v>
      </c>
      <c r="BU26" s="148">
        <v>0</v>
      </c>
      <c r="BV26" s="148">
        <v>0</v>
      </c>
      <c r="BW26" s="147">
        <v>0</v>
      </c>
      <c r="BX26" s="148">
        <v>0</v>
      </c>
      <c r="BY26" s="148">
        <v>0</v>
      </c>
      <c r="BZ26" s="148">
        <v>0</v>
      </c>
      <c r="CA26" s="147">
        <v>0</v>
      </c>
      <c r="CB26" s="147">
        <v>0</v>
      </c>
      <c r="CC26" s="158">
        <v>0</v>
      </c>
      <c r="CD26" s="148">
        <v>0</v>
      </c>
      <c r="CE26" s="148">
        <v>0</v>
      </c>
      <c r="CF26" s="148">
        <v>0</v>
      </c>
      <c r="CG26" s="153">
        <v>0</v>
      </c>
      <c r="CH26" s="153">
        <v>0</v>
      </c>
      <c r="CI26" s="153">
        <v>0</v>
      </c>
      <c r="CJ26" s="149"/>
      <c r="CK26" s="151">
        <v>0</v>
      </c>
      <c r="CL26" s="144"/>
    </row>
    <row r="27" spans="1:90" s="157" customFormat="1" ht="26.25" customHeight="1" x14ac:dyDescent="0.25">
      <c r="A27" s="293" t="s">
        <v>146</v>
      </c>
      <c r="B27" s="216" t="s">
        <v>111</v>
      </c>
      <c r="C27" s="146">
        <v>14575.81737420187</v>
      </c>
      <c r="D27" s="147">
        <v>273.73337827812895</v>
      </c>
      <c r="E27" s="148">
        <v>273.73337827812895</v>
      </c>
      <c r="F27" s="148">
        <v>0</v>
      </c>
      <c r="G27" s="148">
        <v>0</v>
      </c>
      <c r="H27" s="147">
        <v>15.130082539281689</v>
      </c>
      <c r="I27" s="147">
        <v>8125.5354414280209</v>
      </c>
      <c r="J27" s="148">
        <v>1854.2495854989743</v>
      </c>
      <c r="K27" s="148">
        <v>0</v>
      </c>
      <c r="L27" s="148">
        <v>325.5835321636319</v>
      </c>
      <c r="M27" s="148">
        <v>3761.2747363557955</v>
      </c>
      <c r="N27" s="148">
        <v>1136.9591767710813</v>
      </c>
      <c r="O27" s="148">
        <v>0.37679501508718882</v>
      </c>
      <c r="P27" s="148">
        <v>31.657499999999999</v>
      </c>
      <c r="Q27" s="148">
        <v>0</v>
      </c>
      <c r="R27" s="148">
        <v>471.98344900428106</v>
      </c>
      <c r="S27" s="148">
        <v>64.68528066071832</v>
      </c>
      <c r="T27" s="148">
        <v>1.26</v>
      </c>
      <c r="U27" s="148">
        <v>12.523838095916341</v>
      </c>
      <c r="V27" s="148">
        <v>4.8670429441270731</v>
      </c>
      <c r="W27" s="148">
        <v>6.9005090607921762</v>
      </c>
      <c r="X27" s="148">
        <v>11.891479444622677</v>
      </c>
      <c r="Y27" s="148">
        <v>10.328489038637112</v>
      </c>
      <c r="Z27" s="148">
        <v>1.5494349476405236</v>
      </c>
      <c r="AA27" s="148">
        <v>424.25459295845008</v>
      </c>
      <c r="AB27" s="148">
        <v>5.1899994682640918</v>
      </c>
      <c r="AC27" s="147">
        <v>0</v>
      </c>
      <c r="AD27" s="147">
        <v>73.940125181748314</v>
      </c>
      <c r="AE27" s="148">
        <v>0.10744474255581152</v>
      </c>
      <c r="AF27" s="148">
        <v>73.832680439192501</v>
      </c>
      <c r="AG27" s="147">
        <v>5797.4806472855289</v>
      </c>
      <c r="AH27" s="147">
        <v>53.693090739301823</v>
      </c>
      <c r="AI27" s="148">
        <v>7.0940289375562875</v>
      </c>
      <c r="AJ27" s="148">
        <v>16.632619042965786</v>
      </c>
      <c r="AK27" s="148">
        <v>29.966442758779753</v>
      </c>
      <c r="AL27" s="147">
        <v>0</v>
      </c>
      <c r="AM27" s="148">
        <v>0</v>
      </c>
      <c r="AN27" s="148">
        <v>0</v>
      </c>
      <c r="AO27" s="148">
        <v>0</v>
      </c>
      <c r="AP27" s="148">
        <v>0</v>
      </c>
      <c r="AQ27" s="148">
        <v>0</v>
      </c>
      <c r="AR27" s="147">
        <v>16.231348025689339</v>
      </c>
      <c r="AS27" s="147">
        <v>85.327541985912973</v>
      </c>
      <c r="AT27" s="148">
        <v>80.241774802440759</v>
      </c>
      <c r="AU27" s="148">
        <v>0.17334335135232715</v>
      </c>
      <c r="AV27" s="148">
        <v>0</v>
      </c>
      <c r="AW27" s="148">
        <v>4.9124238321198783</v>
      </c>
      <c r="AX27" s="147">
        <v>6.8789841872156909</v>
      </c>
      <c r="AY27" s="148">
        <v>3.3799946762414343</v>
      </c>
      <c r="AZ27" s="148">
        <v>0.90606168216237604</v>
      </c>
      <c r="BA27" s="148">
        <v>2.5929278288118809</v>
      </c>
      <c r="BB27" s="147">
        <v>1.981844636729881</v>
      </c>
      <c r="BC27" s="148">
        <v>0</v>
      </c>
      <c r="BD27" s="147">
        <v>39.175479928203444</v>
      </c>
      <c r="BE27" s="148">
        <v>29.295166634334258</v>
      </c>
      <c r="BF27" s="148">
        <v>4.3384116776594324</v>
      </c>
      <c r="BG27" s="148">
        <v>2.8204948032608259</v>
      </c>
      <c r="BH27" s="148">
        <v>1.149126133460356</v>
      </c>
      <c r="BI27" s="148">
        <v>1.5722806794885742</v>
      </c>
      <c r="BJ27" s="147">
        <v>17.176386386695309</v>
      </c>
      <c r="BK27" s="148">
        <v>1.0006087285574163</v>
      </c>
      <c r="BL27" s="148">
        <v>16.13542113391642</v>
      </c>
      <c r="BM27" s="148">
        <v>0</v>
      </c>
      <c r="BN27" s="148">
        <v>4.0356524221472165E-2</v>
      </c>
      <c r="BO27" s="147">
        <v>8.4392207947456352</v>
      </c>
      <c r="BP27" s="147">
        <v>24.483252720449403</v>
      </c>
      <c r="BQ27" s="147">
        <v>33.458698718706096</v>
      </c>
      <c r="BR27" s="148">
        <v>27.828081767493263</v>
      </c>
      <c r="BS27" s="148">
        <v>5.6306169512128346</v>
      </c>
      <c r="BT27" s="147">
        <v>1.2148529372900554</v>
      </c>
      <c r="BU27" s="148">
        <v>0.62996703666513698</v>
      </c>
      <c r="BV27" s="148">
        <v>0.58488590062491852</v>
      </c>
      <c r="BW27" s="147">
        <v>1.9369984282234862</v>
      </c>
      <c r="BX27" s="148">
        <v>1.5835578220503032E-2</v>
      </c>
      <c r="BY27" s="148">
        <v>1.8089760962321184</v>
      </c>
      <c r="BZ27" s="148">
        <v>0.11218675377086475</v>
      </c>
      <c r="CA27" s="147">
        <v>0</v>
      </c>
      <c r="CB27" s="147">
        <v>0</v>
      </c>
      <c r="CC27" s="158">
        <v>19027.35390361413</v>
      </c>
      <c r="CD27" s="148">
        <v>4605.0963607325039</v>
      </c>
      <c r="CE27" s="148">
        <v>0</v>
      </c>
      <c r="CF27" s="148">
        <v>14422.257542881625</v>
      </c>
      <c r="CG27" s="153">
        <v>-172.48885224455444</v>
      </c>
      <c r="CH27" s="153">
        <v>167.58316518972424</v>
      </c>
      <c r="CI27" s="153">
        <v>0</v>
      </c>
      <c r="CJ27" s="149"/>
      <c r="CK27" s="151">
        <v>33598.26559076117</v>
      </c>
      <c r="CL27" s="144"/>
    </row>
    <row r="28" spans="1:90" s="157" customFormat="1" ht="26.25" customHeight="1" x14ac:dyDescent="0.25">
      <c r="A28" s="293" t="s">
        <v>147</v>
      </c>
      <c r="B28" s="216" t="s">
        <v>112</v>
      </c>
      <c r="C28" s="146">
        <v>7781.725991855179</v>
      </c>
      <c r="D28" s="147">
        <v>221.05642748966355</v>
      </c>
      <c r="E28" s="148">
        <v>208.35191264530317</v>
      </c>
      <c r="F28" s="148">
        <v>9.6842794116034039</v>
      </c>
      <c r="G28" s="148">
        <v>3.0202354327569645</v>
      </c>
      <c r="H28" s="147">
        <v>21.873919649602151</v>
      </c>
      <c r="I28" s="147">
        <v>687.37845139747969</v>
      </c>
      <c r="J28" s="148">
        <v>211.60191177706531</v>
      </c>
      <c r="K28" s="148">
        <v>5.7608810822272565</v>
      </c>
      <c r="L28" s="148">
        <v>11.251609720496614</v>
      </c>
      <c r="M28" s="148">
        <v>1.3543313115315792</v>
      </c>
      <c r="N28" s="148">
        <v>3.2147167135558909</v>
      </c>
      <c r="O28" s="148">
        <v>8.7355989967739163</v>
      </c>
      <c r="P28" s="148">
        <v>120.30964885466877</v>
      </c>
      <c r="Q28" s="148">
        <v>8.9114608727460247</v>
      </c>
      <c r="R28" s="148">
        <v>5.5888024294868863</v>
      </c>
      <c r="S28" s="148">
        <v>97.318947392163167</v>
      </c>
      <c r="T28" s="148">
        <v>35.973945848988464</v>
      </c>
      <c r="U28" s="148">
        <v>52.617802821209494</v>
      </c>
      <c r="V28" s="148">
        <v>9.0070189800532319</v>
      </c>
      <c r="W28" s="148">
        <v>19.721996826869407</v>
      </c>
      <c r="X28" s="148">
        <v>19.079879289444214</v>
      </c>
      <c r="Y28" s="148">
        <v>12.511431941456895</v>
      </c>
      <c r="Z28" s="148">
        <v>4.0769967556152489</v>
      </c>
      <c r="AA28" s="148">
        <v>16.510962223395172</v>
      </c>
      <c r="AB28" s="148">
        <v>43.830507559732212</v>
      </c>
      <c r="AC28" s="147">
        <v>23.565038015808547</v>
      </c>
      <c r="AD28" s="147">
        <v>188.82022290825256</v>
      </c>
      <c r="AE28" s="148">
        <v>3.3316303202039066</v>
      </c>
      <c r="AF28" s="148">
        <v>185.48859258804865</v>
      </c>
      <c r="AG28" s="147">
        <v>1178.4844753008394</v>
      </c>
      <c r="AH28" s="147">
        <v>527.46856886095293</v>
      </c>
      <c r="AI28" s="148">
        <v>78.030449400063503</v>
      </c>
      <c r="AJ28" s="148">
        <v>342.13365283579066</v>
      </c>
      <c r="AK28" s="148">
        <v>107.30446662509883</v>
      </c>
      <c r="AL28" s="147">
        <v>3440.5042881183363</v>
      </c>
      <c r="AM28" s="148">
        <v>2179.3777060172488</v>
      </c>
      <c r="AN28" s="148">
        <v>33.663311776598086</v>
      </c>
      <c r="AO28" s="148">
        <v>0.29708491160394968</v>
      </c>
      <c r="AP28" s="148">
        <v>1158.2256517344272</v>
      </c>
      <c r="AQ28" s="148">
        <v>68.940533678458223</v>
      </c>
      <c r="AR28" s="147">
        <v>24.239270295678388</v>
      </c>
      <c r="AS28" s="147">
        <v>75.542654948182189</v>
      </c>
      <c r="AT28" s="148">
        <v>22.54423616412631</v>
      </c>
      <c r="AU28" s="148">
        <v>12.91449211542103</v>
      </c>
      <c r="AV28" s="148">
        <v>12.152384135343755</v>
      </c>
      <c r="AW28" s="148">
        <v>27.931542533291093</v>
      </c>
      <c r="AX28" s="147">
        <v>94.702565191080282</v>
      </c>
      <c r="AY28" s="148">
        <v>22.182987737674523</v>
      </c>
      <c r="AZ28" s="148">
        <v>11.546783723174689</v>
      </c>
      <c r="BA28" s="148">
        <v>60.972793730231075</v>
      </c>
      <c r="BB28" s="147">
        <v>63.448000849771738</v>
      </c>
      <c r="BC28" s="148">
        <v>0</v>
      </c>
      <c r="BD28" s="147">
        <v>217.62589338899505</v>
      </c>
      <c r="BE28" s="148">
        <v>85.744410952154254</v>
      </c>
      <c r="BF28" s="148">
        <v>93.610004236555113</v>
      </c>
      <c r="BG28" s="148">
        <v>16.231750154734115</v>
      </c>
      <c r="BH28" s="148">
        <v>15.684747894584993</v>
      </c>
      <c r="BI28" s="148">
        <v>6.3549801509665595</v>
      </c>
      <c r="BJ28" s="147">
        <v>440.34876355142319</v>
      </c>
      <c r="BK28" s="148">
        <v>198.69768492739695</v>
      </c>
      <c r="BL28" s="148">
        <v>15.871222182771664</v>
      </c>
      <c r="BM28" s="148">
        <v>0.67448060536688104</v>
      </c>
      <c r="BN28" s="148">
        <v>225.10537583588771</v>
      </c>
      <c r="BO28" s="147">
        <v>189.96579467788695</v>
      </c>
      <c r="BP28" s="147">
        <v>40.685818057974203</v>
      </c>
      <c r="BQ28" s="147">
        <v>220.8416508711218</v>
      </c>
      <c r="BR28" s="148">
        <v>166.43226340093801</v>
      </c>
      <c r="BS28" s="148">
        <v>54.409387470183788</v>
      </c>
      <c r="BT28" s="147">
        <v>22.811733859028564</v>
      </c>
      <c r="BU28" s="148">
        <v>9.7548188435280814</v>
      </c>
      <c r="BV28" s="148">
        <v>13.056915015500483</v>
      </c>
      <c r="BW28" s="147">
        <v>102.36245442310215</v>
      </c>
      <c r="BX28" s="148">
        <v>14.946099627708806</v>
      </c>
      <c r="BY28" s="148">
        <v>34.410968758906137</v>
      </c>
      <c r="BZ28" s="148">
        <v>53.005386036487202</v>
      </c>
      <c r="CA28" s="147">
        <v>0</v>
      </c>
      <c r="CB28" s="147">
        <v>0</v>
      </c>
      <c r="CC28" s="158">
        <v>5232.9410097063628</v>
      </c>
      <c r="CD28" s="148">
        <v>0</v>
      </c>
      <c r="CE28" s="148">
        <v>5220.2861046116741</v>
      </c>
      <c r="CF28" s="148">
        <v>12.654905094688973</v>
      </c>
      <c r="CG28" s="153">
        <v>-3103.5580858666435</v>
      </c>
      <c r="CH28" s="153">
        <v>-35.427824423639322</v>
      </c>
      <c r="CI28" s="153">
        <v>9161.4071999999996</v>
      </c>
      <c r="CJ28" s="149"/>
      <c r="CK28" s="151">
        <v>19037.088291271259</v>
      </c>
      <c r="CL28" s="144"/>
    </row>
    <row r="29" spans="1:90" s="157" customFormat="1" ht="26.25" customHeight="1" x14ac:dyDescent="0.25">
      <c r="A29" s="293" t="s">
        <v>148</v>
      </c>
      <c r="B29" s="216" t="s">
        <v>113</v>
      </c>
      <c r="C29" s="146">
        <v>1967.9246468374761</v>
      </c>
      <c r="D29" s="147">
        <v>825.91411680346334</v>
      </c>
      <c r="E29" s="148">
        <v>825.91411680346334</v>
      </c>
      <c r="F29" s="148">
        <v>0</v>
      </c>
      <c r="G29" s="148">
        <v>0</v>
      </c>
      <c r="H29" s="147">
        <v>0</v>
      </c>
      <c r="I29" s="147">
        <v>599.26663798545519</v>
      </c>
      <c r="J29" s="148">
        <v>462.9009766145229</v>
      </c>
      <c r="K29" s="148">
        <v>0</v>
      </c>
      <c r="L29" s="148">
        <v>1.6477115443321069</v>
      </c>
      <c r="M29" s="148">
        <v>32.280683149566734</v>
      </c>
      <c r="N29" s="148">
        <v>39.090363455644962</v>
      </c>
      <c r="O29" s="148">
        <v>3.0288815153163727E-3</v>
      </c>
      <c r="P29" s="148">
        <v>57.905498349735147</v>
      </c>
      <c r="Q29" s="148">
        <v>2.2005016502648584</v>
      </c>
      <c r="R29" s="148">
        <v>1.7705495168977152</v>
      </c>
      <c r="S29" s="148">
        <v>0</v>
      </c>
      <c r="T29" s="148">
        <v>0</v>
      </c>
      <c r="U29" s="148">
        <v>0</v>
      </c>
      <c r="V29" s="148">
        <v>0</v>
      </c>
      <c r="W29" s="148">
        <v>0</v>
      </c>
      <c r="X29" s="148">
        <v>0</v>
      </c>
      <c r="Y29" s="148">
        <v>0</v>
      </c>
      <c r="Z29" s="148">
        <v>0</v>
      </c>
      <c r="AA29" s="148">
        <v>1.4673248229754872</v>
      </c>
      <c r="AB29" s="148">
        <v>0</v>
      </c>
      <c r="AC29" s="147">
        <v>0</v>
      </c>
      <c r="AD29" s="147">
        <v>432.28731927152694</v>
      </c>
      <c r="AE29" s="148">
        <v>1.9808494864939838E-2</v>
      </c>
      <c r="AF29" s="148">
        <v>432.26751077666199</v>
      </c>
      <c r="AG29" s="147">
        <v>28.657257643579975</v>
      </c>
      <c r="AH29" s="147">
        <v>8.6637332484520453</v>
      </c>
      <c r="AI29" s="148">
        <v>1.2936853999257798</v>
      </c>
      <c r="AJ29" s="148">
        <v>1.9189553908697323</v>
      </c>
      <c r="AK29" s="148">
        <v>5.4510924576565332</v>
      </c>
      <c r="AL29" s="147">
        <v>0</v>
      </c>
      <c r="AM29" s="148">
        <v>0</v>
      </c>
      <c r="AN29" s="148">
        <v>0</v>
      </c>
      <c r="AO29" s="148">
        <v>0</v>
      </c>
      <c r="AP29" s="148">
        <v>0</v>
      </c>
      <c r="AQ29" s="148">
        <v>0</v>
      </c>
      <c r="AR29" s="147">
        <v>2.9362927424535883</v>
      </c>
      <c r="AS29" s="147">
        <v>5.464346469310251</v>
      </c>
      <c r="AT29" s="148">
        <v>0.87812889810200234</v>
      </c>
      <c r="AU29" s="148">
        <v>3.1957551420912327E-2</v>
      </c>
      <c r="AV29" s="148">
        <v>0</v>
      </c>
      <c r="AW29" s="148">
        <v>4.5542600197873364</v>
      </c>
      <c r="AX29" s="147">
        <v>6.3536476640806612</v>
      </c>
      <c r="AY29" s="148">
        <v>3.1273064677982441</v>
      </c>
      <c r="AZ29" s="148">
        <v>0.83809978806423335</v>
      </c>
      <c r="BA29" s="148">
        <v>2.3882414082181831</v>
      </c>
      <c r="BB29" s="147">
        <v>1.6029961266428758</v>
      </c>
      <c r="BC29" s="148">
        <v>0</v>
      </c>
      <c r="BD29" s="147">
        <v>33.539505248163316</v>
      </c>
      <c r="BE29" s="148">
        <v>26.544335055525821</v>
      </c>
      <c r="BF29" s="148">
        <v>3.9976681211581213</v>
      </c>
      <c r="BG29" s="148">
        <v>0.51998595276041848</v>
      </c>
      <c r="BH29" s="148">
        <v>1.0612421571884088</v>
      </c>
      <c r="BI29" s="148">
        <v>1.4162739615305526</v>
      </c>
      <c r="BJ29" s="147">
        <v>15.890367549273249</v>
      </c>
      <c r="BK29" s="148">
        <v>0.92600738456649145</v>
      </c>
      <c r="BL29" s="148">
        <v>14.9569200426143</v>
      </c>
      <c r="BM29" s="148">
        <v>0</v>
      </c>
      <c r="BN29" s="148">
        <v>7.440122092457032E-3</v>
      </c>
      <c r="BO29" s="147">
        <v>1.5558533419164535</v>
      </c>
      <c r="BP29" s="147">
        <v>3.491305633434858</v>
      </c>
      <c r="BQ29" s="147">
        <v>1.7557784410789929</v>
      </c>
      <c r="BR29" s="148">
        <v>0.71771883656547342</v>
      </c>
      <c r="BS29" s="148">
        <v>1.0380596045135195</v>
      </c>
      <c r="BT29" s="147">
        <v>0.22397008543686558</v>
      </c>
      <c r="BU29" s="148">
        <v>0.11614061808916099</v>
      </c>
      <c r="BV29" s="148">
        <v>0.10782946734770461</v>
      </c>
      <c r="BW29" s="147">
        <v>0.32151858320797289</v>
      </c>
      <c r="BX29" s="148">
        <v>2.9194445665989537E-3</v>
      </c>
      <c r="BY29" s="148">
        <v>0.29791640737762592</v>
      </c>
      <c r="BZ29" s="148">
        <v>2.0682731263748051E-2</v>
      </c>
      <c r="CA29" s="147">
        <v>0</v>
      </c>
      <c r="CB29" s="147">
        <v>0</v>
      </c>
      <c r="CC29" s="158">
        <v>0</v>
      </c>
      <c r="CD29" s="148">
        <v>0</v>
      </c>
      <c r="CE29" s="148">
        <v>0</v>
      </c>
      <c r="CF29" s="148">
        <v>0</v>
      </c>
      <c r="CG29" s="153">
        <v>-1214.3163307546038</v>
      </c>
      <c r="CH29" s="153">
        <v>-13.485613214201749</v>
      </c>
      <c r="CI29" s="153">
        <v>0</v>
      </c>
      <c r="CJ29" s="149"/>
      <c r="CK29" s="151">
        <v>740.12270286867056</v>
      </c>
      <c r="CL29" s="144"/>
    </row>
    <row r="30" spans="1:90" s="157" customFormat="1" ht="26.25" customHeight="1" x14ac:dyDescent="0.25">
      <c r="A30" s="293" t="s">
        <v>149</v>
      </c>
      <c r="B30" s="216" t="s">
        <v>114</v>
      </c>
      <c r="C30" s="146">
        <v>254687.91288646593</v>
      </c>
      <c r="D30" s="147">
        <v>4901.9308499263379</v>
      </c>
      <c r="E30" s="148">
        <v>4661.0689589686572</v>
      </c>
      <c r="F30" s="148">
        <v>183.60196199674496</v>
      </c>
      <c r="G30" s="148">
        <v>57.25992896093608</v>
      </c>
      <c r="H30" s="147">
        <v>1476.1009460037876</v>
      </c>
      <c r="I30" s="147">
        <v>129270.99495020049</v>
      </c>
      <c r="J30" s="148">
        <v>19407.360160678072</v>
      </c>
      <c r="K30" s="148">
        <v>3719.8974571696031</v>
      </c>
      <c r="L30" s="148">
        <v>681.19202710127013</v>
      </c>
      <c r="M30" s="148">
        <v>5194.8819477317766</v>
      </c>
      <c r="N30" s="148">
        <v>4353.0113262997747</v>
      </c>
      <c r="O30" s="148">
        <v>1487.2591929452578</v>
      </c>
      <c r="P30" s="148">
        <v>44737.632204510795</v>
      </c>
      <c r="Q30" s="148">
        <v>2447.1293751197773</v>
      </c>
      <c r="R30" s="148">
        <v>1206.0389136513897</v>
      </c>
      <c r="S30" s="148">
        <v>9520.4952864276747</v>
      </c>
      <c r="T30" s="148">
        <v>24781.808032670506</v>
      </c>
      <c r="U30" s="148">
        <v>2619.9410395859695</v>
      </c>
      <c r="V30" s="148">
        <v>816.14894671934348</v>
      </c>
      <c r="W30" s="148">
        <v>1144.4134780274521</v>
      </c>
      <c r="X30" s="148">
        <v>2454.9334497836016</v>
      </c>
      <c r="Y30" s="148">
        <v>2008.3834314672954</v>
      </c>
      <c r="Z30" s="148">
        <v>456.1487051207784</v>
      </c>
      <c r="AA30" s="148">
        <v>1129.42094359063</v>
      </c>
      <c r="AB30" s="148">
        <v>1104.8990315995338</v>
      </c>
      <c r="AC30" s="147">
        <v>23202.003778011116</v>
      </c>
      <c r="AD30" s="147">
        <v>5931.4098234089861</v>
      </c>
      <c r="AE30" s="148">
        <v>1360.957548010377</v>
      </c>
      <c r="AF30" s="148">
        <v>4570.4522753986093</v>
      </c>
      <c r="AG30" s="147">
        <v>11146.073449323512</v>
      </c>
      <c r="AH30" s="147">
        <v>21863.941695847287</v>
      </c>
      <c r="AI30" s="148">
        <v>2088.3662609301796</v>
      </c>
      <c r="AJ30" s="148">
        <v>6740.8980341080414</v>
      </c>
      <c r="AK30" s="148">
        <v>13034.677400809065</v>
      </c>
      <c r="AL30" s="147">
        <v>12563.982054247383</v>
      </c>
      <c r="AM30" s="148">
        <v>6776.0355674827233</v>
      </c>
      <c r="AN30" s="148">
        <v>5.335929135369252</v>
      </c>
      <c r="AO30" s="148">
        <v>7.0354623999131274</v>
      </c>
      <c r="AP30" s="148">
        <v>4317.7905266011576</v>
      </c>
      <c r="AQ30" s="148">
        <v>1457.7845686282203</v>
      </c>
      <c r="AR30" s="147">
        <v>7016.6931844335131</v>
      </c>
      <c r="AS30" s="147">
        <v>2996.0213044188836</v>
      </c>
      <c r="AT30" s="148">
        <v>557.21019158117087</v>
      </c>
      <c r="AU30" s="148">
        <v>510.49128685720962</v>
      </c>
      <c r="AV30" s="148">
        <v>1009.2170138807553</v>
      </c>
      <c r="AW30" s="148">
        <v>919.10281209974755</v>
      </c>
      <c r="AX30" s="147">
        <v>2040.2795432772109</v>
      </c>
      <c r="AY30" s="148">
        <v>1117.5462854731682</v>
      </c>
      <c r="AZ30" s="148">
        <v>429.77875876752927</v>
      </c>
      <c r="BA30" s="148">
        <v>492.95449903651331</v>
      </c>
      <c r="BB30" s="147">
        <v>444.58515631788907</v>
      </c>
      <c r="BC30" s="148">
        <v>0</v>
      </c>
      <c r="BD30" s="147">
        <v>7510.6649429748732</v>
      </c>
      <c r="BE30" s="148">
        <v>5337.3511422745341</v>
      </c>
      <c r="BF30" s="148">
        <v>711.50291120560837</v>
      </c>
      <c r="BG30" s="148">
        <v>916.83197957174536</v>
      </c>
      <c r="BH30" s="148">
        <v>253.75812471845154</v>
      </c>
      <c r="BI30" s="148">
        <v>291.22078520453385</v>
      </c>
      <c r="BJ30" s="147">
        <v>3649.8683987292911</v>
      </c>
      <c r="BK30" s="148">
        <v>136.48157442692104</v>
      </c>
      <c r="BL30" s="148">
        <v>2199.9883198250245</v>
      </c>
      <c r="BM30" s="148">
        <v>429.28855172255498</v>
      </c>
      <c r="BN30" s="148">
        <v>884.1099527547907</v>
      </c>
      <c r="BO30" s="147">
        <v>8217.1724729407906</v>
      </c>
      <c r="BP30" s="147">
        <v>2345.1902256895105</v>
      </c>
      <c r="BQ30" s="147">
        <v>6114.9464540769495</v>
      </c>
      <c r="BR30" s="148">
        <v>4146.7919340722419</v>
      </c>
      <c r="BS30" s="148">
        <v>1968.1545200047076</v>
      </c>
      <c r="BT30" s="147">
        <v>2216.2469796652126</v>
      </c>
      <c r="BU30" s="148">
        <v>1189.8983033189088</v>
      </c>
      <c r="BV30" s="148">
        <v>1026.3486763463038</v>
      </c>
      <c r="BW30" s="147">
        <v>1507.7119112356336</v>
      </c>
      <c r="BX30" s="148">
        <v>433.72127462023946</v>
      </c>
      <c r="BY30" s="148">
        <v>338.77131621549927</v>
      </c>
      <c r="BZ30" s="148">
        <v>735.21932039989497</v>
      </c>
      <c r="CA30" s="147">
        <v>272.09476573727937</v>
      </c>
      <c r="CB30" s="147">
        <v>0</v>
      </c>
      <c r="CC30" s="158">
        <v>69301.841983811886</v>
      </c>
      <c r="CD30" s="148">
        <v>12341.833907859866</v>
      </c>
      <c r="CE30" s="148">
        <v>0.64970640000000002</v>
      </c>
      <c r="CF30" s="148">
        <v>56959.358369552021</v>
      </c>
      <c r="CG30" s="153">
        <v>-6263.6669206484803</v>
      </c>
      <c r="CH30" s="153">
        <v>-3.6000019463244826E-6</v>
      </c>
      <c r="CI30" s="153">
        <v>38347.199999999997</v>
      </c>
      <c r="CJ30" s="149"/>
      <c r="CK30" s="151">
        <v>356073.28794602933</v>
      </c>
      <c r="CL30" s="144"/>
    </row>
    <row r="31" spans="1:90" s="157" customFormat="1" ht="26.25" customHeight="1" x14ac:dyDescent="0.25">
      <c r="A31" s="293" t="s">
        <v>150</v>
      </c>
      <c r="B31" s="216" t="s">
        <v>115</v>
      </c>
      <c r="C31" s="146">
        <v>46090.134276277044</v>
      </c>
      <c r="D31" s="147">
        <v>106.93199999999999</v>
      </c>
      <c r="E31" s="148">
        <v>106.93199999999999</v>
      </c>
      <c r="F31" s="148">
        <v>0</v>
      </c>
      <c r="G31" s="148">
        <v>0</v>
      </c>
      <c r="H31" s="147">
        <v>0.16077669941938363</v>
      </c>
      <c r="I31" s="147">
        <v>41475.139623948373</v>
      </c>
      <c r="J31" s="148">
        <v>2830.2010376763692</v>
      </c>
      <c r="K31" s="148">
        <v>36.321999999999996</v>
      </c>
      <c r="L31" s="148">
        <v>52.404739682689041</v>
      </c>
      <c r="M31" s="148">
        <v>7087.8715308270403</v>
      </c>
      <c r="N31" s="148">
        <v>1438.8652185988758</v>
      </c>
      <c r="O31" s="148">
        <v>6124.3873594311663</v>
      </c>
      <c r="P31" s="148">
        <v>22081.970643675093</v>
      </c>
      <c r="Q31" s="148">
        <v>625.6201014813015</v>
      </c>
      <c r="R31" s="148">
        <v>56.311547277497347</v>
      </c>
      <c r="S31" s="148">
        <v>0</v>
      </c>
      <c r="T31" s="148">
        <v>1082.681</v>
      </c>
      <c r="U31" s="148">
        <v>0.44922116630016867</v>
      </c>
      <c r="V31" s="148">
        <v>0</v>
      </c>
      <c r="W31" s="148">
        <v>0</v>
      </c>
      <c r="X31" s="148">
        <v>0.42213641075679376</v>
      </c>
      <c r="Y31" s="148">
        <v>2.2836209673467591</v>
      </c>
      <c r="Z31" s="148">
        <v>5.1711747525042311</v>
      </c>
      <c r="AA31" s="148">
        <v>46.667619488669153</v>
      </c>
      <c r="AB31" s="148">
        <v>3.510672512765201</v>
      </c>
      <c r="AC31" s="147">
        <v>2232.7032673114782</v>
      </c>
      <c r="AD31" s="147">
        <v>19.92599775728447</v>
      </c>
      <c r="AE31" s="148">
        <v>3.7677628025474457</v>
      </c>
      <c r="AF31" s="148">
        <v>16.158234954737026</v>
      </c>
      <c r="AG31" s="147">
        <v>911.43145291265057</v>
      </c>
      <c r="AH31" s="147">
        <v>335.95118582567903</v>
      </c>
      <c r="AI31" s="148">
        <v>45.142390030298984</v>
      </c>
      <c r="AJ31" s="148">
        <v>107.77412094474259</v>
      </c>
      <c r="AK31" s="148">
        <v>183.03467485063746</v>
      </c>
      <c r="AL31" s="147">
        <v>28.385317894564455</v>
      </c>
      <c r="AM31" s="148">
        <v>0</v>
      </c>
      <c r="AN31" s="148">
        <v>0</v>
      </c>
      <c r="AO31" s="148">
        <v>0</v>
      </c>
      <c r="AP31" s="148">
        <v>26.221325182905304</v>
      </c>
      <c r="AQ31" s="148">
        <v>2.1639927116591529</v>
      </c>
      <c r="AR31" s="147">
        <v>135.80838510724863</v>
      </c>
      <c r="AS31" s="147">
        <v>15.764239249026089</v>
      </c>
      <c r="AT31" s="148">
        <v>1.720509991807984</v>
      </c>
      <c r="AU31" s="148">
        <v>4.0415917966005876</v>
      </c>
      <c r="AV31" s="148">
        <v>1.0734977887466095</v>
      </c>
      <c r="AW31" s="148">
        <v>8.9286396718709078</v>
      </c>
      <c r="AX31" s="147">
        <v>18.159279236856733</v>
      </c>
      <c r="AY31" s="148">
        <v>9.5744619143918257</v>
      </c>
      <c r="AZ31" s="148">
        <v>3.1909529115379165</v>
      </c>
      <c r="BA31" s="148">
        <v>5.3938644109269926</v>
      </c>
      <c r="BB31" s="147">
        <v>4.892922203255277</v>
      </c>
      <c r="BC31" s="148">
        <v>0</v>
      </c>
      <c r="BD31" s="147">
        <v>91.520116514642609</v>
      </c>
      <c r="BE31" s="148">
        <v>60.487001497706743</v>
      </c>
      <c r="BF31" s="148">
        <v>8.6430551960446014</v>
      </c>
      <c r="BG31" s="148">
        <v>16.533227233588242</v>
      </c>
      <c r="BH31" s="148">
        <v>2.6451125025095323</v>
      </c>
      <c r="BI31" s="148">
        <v>3.2117200847934906</v>
      </c>
      <c r="BJ31" s="147">
        <v>38.936635215756127</v>
      </c>
      <c r="BK31" s="148">
        <v>1.9196531080989281</v>
      </c>
      <c r="BL31" s="148">
        <v>31.044231110606329</v>
      </c>
      <c r="BM31" s="148">
        <v>2.7219838488098129</v>
      </c>
      <c r="BN31" s="148">
        <v>3.2507671482410512</v>
      </c>
      <c r="BO31" s="147">
        <v>161.64547018216223</v>
      </c>
      <c r="BP31" s="147">
        <v>191.94209233252491</v>
      </c>
      <c r="BQ31" s="147">
        <v>262.13337506787758</v>
      </c>
      <c r="BR31" s="148">
        <v>145.2362061155018</v>
      </c>
      <c r="BS31" s="148">
        <v>116.89716895237579</v>
      </c>
      <c r="BT31" s="147">
        <v>18.886321410706</v>
      </c>
      <c r="BU31" s="148">
        <v>9.2642334390131751</v>
      </c>
      <c r="BV31" s="148">
        <v>9.6220879716928245</v>
      </c>
      <c r="BW31" s="147">
        <v>33.505461317498749</v>
      </c>
      <c r="BX31" s="148">
        <v>3.8091775549052023</v>
      </c>
      <c r="BY31" s="148">
        <v>8.5843567367802649</v>
      </c>
      <c r="BZ31" s="148">
        <v>21.111927025813284</v>
      </c>
      <c r="CA31" s="147">
        <v>6.3103560900349134</v>
      </c>
      <c r="CB31" s="147">
        <v>0</v>
      </c>
      <c r="CC31" s="158">
        <v>2110.2361906588067</v>
      </c>
      <c r="CD31" s="160">
        <v>1823.1006200806646</v>
      </c>
      <c r="CE31" s="160">
        <v>0</v>
      </c>
      <c r="CF31" s="160">
        <v>287.13557057814222</v>
      </c>
      <c r="CG31" s="161">
        <v>0</v>
      </c>
      <c r="CH31" s="161">
        <v>10.3243264737348</v>
      </c>
      <c r="CI31" s="161">
        <v>0</v>
      </c>
      <c r="CJ31" s="149"/>
      <c r="CK31" s="151">
        <v>48210.694793409581</v>
      </c>
      <c r="CL31" s="144"/>
    </row>
    <row r="32" spans="1:90" s="157" customFormat="1" ht="26.25" customHeight="1" x14ac:dyDescent="0.25">
      <c r="A32" s="291" t="s">
        <v>151</v>
      </c>
      <c r="B32" s="212" t="s">
        <v>116</v>
      </c>
      <c r="C32" s="154">
        <v>16911.961745437206</v>
      </c>
      <c r="D32" s="154">
        <v>0</v>
      </c>
      <c r="E32" s="154">
        <v>0</v>
      </c>
      <c r="F32" s="154">
        <v>0</v>
      </c>
      <c r="G32" s="154">
        <v>0</v>
      </c>
      <c r="H32" s="154">
        <v>2230.60091993591</v>
      </c>
      <c r="I32" s="154">
        <v>13518.673200323603</v>
      </c>
      <c r="J32" s="154">
        <v>144.44448186620647</v>
      </c>
      <c r="K32" s="154">
        <v>19.398</v>
      </c>
      <c r="L32" s="154">
        <v>43.848940465961228</v>
      </c>
      <c r="M32" s="154">
        <v>378.17836352534459</v>
      </c>
      <c r="N32" s="154">
        <v>429.34705545507069</v>
      </c>
      <c r="O32" s="154">
        <v>1278.9945249587743</v>
      </c>
      <c r="P32" s="154">
        <v>491.39932250364501</v>
      </c>
      <c r="Q32" s="154">
        <v>0.31696508148376351</v>
      </c>
      <c r="R32" s="154">
        <v>88.656835305216219</v>
      </c>
      <c r="S32" s="154">
        <v>10491.66997306409</v>
      </c>
      <c r="T32" s="154">
        <v>67.685999999999993</v>
      </c>
      <c r="U32" s="154">
        <v>0</v>
      </c>
      <c r="V32" s="154">
        <v>0</v>
      </c>
      <c r="W32" s="154">
        <v>0</v>
      </c>
      <c r="X32" s="154">
        <v>0</v>
      </c>
      <c r="Y32" s="154">
        <v>0</v>
      </c>
      <c r="Z32" s="154">
        <v>0</v>
      </c>
      <c r="AA32" s="154">
        <v>84.732738097810227</v>
      </c>
      <c r="AB32" s="154">
        <v>0</v>
      </c>
      <c r="AC32" s="154">
        <v>0</v>
      </c>
      <c r="AD32" s="154">
        <v>354.18328526083309</v>
      </c>
      <c r="AE32" s="154">
        <v>0</v>
      </c>
      <c r="AF32" s="154">
        <v>354.18328526083309</v>
      </c>
      <c r="AG32" s="154">
        <v>808.50433991685975</v>
      </c>
      <c r="AH32" s="154">
        <v>0</v>
      </c>
      <c r="AI32" s="154">
        <v>0</v>
      </c>
      <c r="AJ32" s="154">
        <v>0</v>
      </c>
      <c r="AK32" s="154">
        <v>0</v>
      </c>
      <c r="AL32" s="154">
        <v>0</v>
      </c>
      <c r="AM32" s="154">
        <v>0</v>
      </c>
      <c r="AN32" s="154">
        <v>0</v>
      </c>
      <c r="AO32" s="154">
        <v>0</v>
      </c>
      <c r="AP32" s="154">
        <v>0</v>
      </c>
      <c r="AQ32" s="154">
        <v>0</v>
      </c>
      <c r="AR32" s="154">
        <v>0</v>
      </c>
      <c r="AS32" s="154">
        <v>0</v>
      </c>
      <c r="AT32" s="154">
        <v>0</v>
      </c>
      <c r="AU32" s="154">
        <v>0</v>
      </c>
      <c r="AV32" s="154">
        <v>0</v>
      </c>
      <c r="AW32" s="154">
        <v>0</v>
      </c>
      <c r="AX32" s="154">
        <v>0</v>
      </c>
      <c r="AY32" s="154">
        <v>0</v>
      </c>
      <c r="AZ32" s="154">
        <v>0</v>
      </c>
      <c r="BA32" s="154">
        <v>0</v>
      </c>
      <c r="BB32" s="154">
        <v>0</v>
      </c>
      <c r="BC32" s="154">
        <v>0</v>
      </c>
      <c r="BD32" s="154">
        <v>0</v>
      </c>
      <c r="BE32" s="154">
        <v>0</v>
      </c>
      <c r="BF32" s="154">
        <v>0</v>
      </c>
      <c r="BG32" s="154">
        <v>0</v>
      </c>
      <c r="BH32" s="154">
        <v>0</v>
      </c>
      <c r="BI32" s="154">
        <v>0</v>
      </c>
      <c r="BJ32" s="154">
        <v>0</v>
      </c>
      <c r="BK32" s="154">
        <v>0</v>
      </c>
      <c r="BL32" s="154">
        <v>0</v>
      </c>
      <c r="BM32" s="154">
        <v>0</v>
      </c>
      <c r="BN32" s="154">
        <v>0</v>
      </c>
      <c r="BO32" s="154">
        <v>0</v>
      </c>
      <c r="BP32" s="154">
        <v>0</v>
      </c>
      <c r="BQ32" s="154">
        <v>0</v>
      </c>
      <c r="BR32" s="154">
        <v>0</v>
      </c>
      <c r="BS32" s="154">
        <v>0</v>
      </c>
      <c r="BT32" s="154">
        <v>0</v>
      </c>
      <c r="BU32" s="154">
        <v>0</v>
      </c>
      <c r="BV32" s="154">
        <v>0</v>
      </c>
      <c r="BW32" s="154">
        <v>0</v>
      </c>
      <c r="BX32" s="154">
        <v>0</v>
      </c>
      <c r="BY32" s="154">
        <v>0</v>
      </c>
      <c r="BZ32" s="154">
        <v>0</v>
      </c>
      <c r="CA32" s="155">
        <v>0</v>
      </c>
      <c r="CB32" s="162">
        <v>0</v>
      </c>
      <c r="CC32" s="155">
        <v>0</v>
      </c>
      <c r="CD32" s="155">
        <v>0</v>
      </c>
      <c r="CE32" s="155">
        <v>0</v>
      </c>
      <c r="CF32" s="155">
        <v>0</v>
      </c>
      <c r="CG32" s="154">
        <v>297031.81328758015</v>
      </c>
      <c r="CH32" s="154">
        <v>-544.34366144373053</v>
      </c>
      <c r="CI32" s="154">
        <v>0</v>
      </c>
      <c r="CJ32" s="154">
        <v>1646801.3046088933</v>
      </c>
      <c r="CK32" s="154">
        <v>1960200.7359804669</v>
      </c>
      <c r="CL32" s="144"/>
    </row>
    <row r="33" spans="1:90" s="157" customFormat="1" ht="26.25" customHeight="1" x14ac:dyDescent="0.25">
      <c r="A33" s="294" t="s">
        <v>152</v>
      </c>
      <c r="B33" s="217" t="s">
        <v>117</v>
      </c>
      <c r="C33" s="146">
        <v>5391.6289930227185</v>
      </c>
      <c r="D33" s="147">
        <v>0</v>
      </c>
      <c r="E33" s="148">
        <v>0</v>
      </c>
      <c r="F33" s="148">
        <v>0</v>
      </c>
      <c r="G33" s="148">
        <v>0</v>
      </c>
      <c r="H33" s="147">
        <v>924.04588755444945</v>
      </c>
      <c r="I33" s="147">
        <v>4467.5831054682694</v>
      </c>
      <c r="J33" s="148">
        <v>131.26416159999999</v>
      </c>
      <c r="K33" s="148">
        <v>19.398</v>
      </c>
      <c r="L33" s="148">
        <v>0</v>
      </c>
      <c r="M33" s="148">
        <v>161.79084551639752</v>
      </c>
      <c r="N33" s="148">
        <v>195.92097619894923</v>
      </c>
      <c r="O33" s="148">
        <v>0</v>
      </c>
      <c r="P33" s="148">
        <v>8.3408349185162365</v>
      </c>
      <c r="Q33" s="148">
        <v>0.31696508148376351</v>
      </c>
      <c r="R33" s="148">
        <v>0</v>
      </c>
      <c r="S33" s="148">
        <v>3950.5513221529227</v>
      </c>
      <c r="T33" s="148">
        <v>0</v>
      </c>
      <c r="U33" s="148">
        <v>0</v>
      </c>
      <c r="V33" s="148">
        <v>0</v>
      </c>
      <c r="W33" s="148">
        <v>0</v>
      </c>
      <c r="X33" s="148">
        <v>0</v>
      </c>
      <c r="Y33" s="148">
        <v>0</v>
      </c>
      <c r="Z33" s="148">
        <v>0</v>
      </c>
      <c r="AA33" s="148">
        <v>0</v>
      </c>
      <c r="AB33" s="148">
        <v>0</v>
      </c>
      <c r="AC33" s="147">
        <v>0</v>
      </c>
      <c r="AD33" s="147">
        <v>0</v>
      </c>
      <c r="AE33" s="148">
        <v>0</v>
      </c>
      <c r="AF33" s="148">
        <v>0</v>
      </c>
      <c r="AG33" s="147">
        <v>0</v>
      </c>
      <c r="AH33" s="147">
        <v>0</v>
      </c>
      <c r="AI33" s="148">
        <v>0</v>
      </c>
      <c r="AJ33" s="148">
        <v>0</v>
      </c>
      <c r="AK33" s="148">
        <v>0</v>
      </c>
      <c r="AL33" s="147">
        <v>0</v>
      </c>
      <c r="AM33" s="148">
        <v>0</v>
      </c>
      <c r="AN33" s="148">
        <v>0</v>
      </c>
      <c r="AO33" s="148">
        <v>0</v>
      </c>
      <c r="AP33" s="148">
        <v>0</v>
      </c>
      <c r="AQ33" s="148">
        <v>0</v>
      </c>
      <c r="AR33" s="147">
        <v>0</v>
      </c>
      <c r="AS33" s="147">
        <v>0</v>
      </c>
      <c r="AT33" s="148">
        <v>0</v>
      </c>
      <c r="AU33" s="148">
        <v>0</v>
      </c>
      <c r="AV33" s="148">
        <v>0</v>
      </c>
      <c r="AW33" s="148">
        <v>0</v>
      </c>
      <c r="AX33" s="147">
        <v>0</v>
      </c>
      <c r="AY33" s="148">
        <v>0</v>
      </c>
      <c r="AZ33" s="148">
        <v>0</v>
      </c>
      <c r="BA33" s="148">
        <v>0</v>
      </c>
      <c r="BB33" s="147">
        <v>0</v>
      </c>
      <c r="BC33" s="148">
        <v>0</v>
      </c>
      <c r="BD33" s="147">
        <v>0</v>
      </c>
      <c r="BE33" s="148">
        <v>0</v>
      </c>
      <c r="BF33" s="148">
        <v>0</v>
      </c>
      <c r="BG33" s="148">
        <v>0</v>
      </c>
      <c r="BH33" s="148">
        <v>0</v>
      </c>
      <c r="BI33" s="148">
        <v>0</v>
      </c>
      <c r="BJ33" s="147">
        <v>0</v>
      </c>
      <c r="BK33" s="148">
        <v>0</v>
      </c>
      <c r="BL33" s="148">
        <v>0</v>
      </c>
      <c r="BM33" s="148">
        <v>0</v>
      </c>
      <c r="BN33" s="148">
        <v>0</v>
      </c>
      <c r="BO33" s="147">
        <v>0</v>
      </c>
      <c r="BP33" s="147">
        <v>0</v>
      </c>
      <c r="BQ33" s="147">
        <v>0</v>
      </c>
      <c r="BR33" s="148">
        <v>0</v>
      </c>
      <c r="BS33" s="148">
        <v>0</v>
      </c>
      <c r="BT33" s="147">
        <v>0</v>
      </c>
      <c r="BU33" s="148">
        <v>0</v>
      </c>
      <c r="BV33" s="148">
        <v>0</v>
      </c>
      <c r="BW33" s="147">
        <v>0</v>
      </c>
      <c r="BX33" s="148">
        <v>0</v>
      </c>
      <c r="BY33" s="148">
        <v>0</v>
      </c>
      <c r="BZ33" s="148">
        <v>0</v>
      </c>
      <c r="CA33" s="147">
        <v>0</v>
      </c>
      <c r="CB33" s="163">
        <v>0</v>
      </c>
      <c r="CC33" s="158">
        <v>0</v>
      </c>
      <c r="CD33" s="159">
        <v>0</v>
      </c>
      <c r="CE33" s="159">
        <v>0</v>
      </c>
      <c r="CF33" s="159">
        <v>0</v>
      </c>
      <c r="CG33" s="151">
        <v>0</v>
      </c>
      <c r="CH33" s="151">
        <v>-32.177647266164058</v>
      </c>
      <c r="CI33" s="151">
        <v>0</v>
      </c>
      <c r="CJ33" s="149"/>
      <c r="CK33" s="151">
        <v>5359.4513457565545</v>
      </c>
      <c r="CL33" s="144"/>
    </row>
    <row r="34" spans="1:90" s="157" customFormat="1" ht="26.25" customHeight="1" x14ac:dyDescent="0.25">
      <c r="A34" s="295" t="s">
        <v>153</v>
      </c>
      <c r="B34" s="213" t="s">
        <v>118</v>
      </c>
      <c r="C34" s="146">
        <v>11520.332752414486</v>
      </c>
      <c r="D34" s="147">
        <v>0</v>
      </c>
      <c r="E34" s="148">
        <v>0</v>
      </c>
      <c r="F34" s="148">
        <v>0</v>
      </c>
      <c r="G34" s="148">
        <v>0</v>
      </c>
      <c r="H34" s="147">
        <v>1306.5550323814605</v>
      </c>
      <c r="I34" s="147">
        <v>9051.0900948553335</v>
      </c>
      <c r="J34" s="148">
        <v>13.180320266206476</v>
      </c>
      <c r="K34" s="148">
        <v>0</v>
      </c>
      <c r="L34" s="148">
        <v>43.848940465961228</v>
      </c>
      <c r="M34" s="148">
        <v>216.38751800894704</v>
      </c>
      <c r="N34" s="148">
        <v>233.42607925612145</v>
      </c>
      <c r="O34" s="148">
        <v>1278.9945249587743</v>
      </c>
      <c r="P34" s="148">
        <v>483.05848758512877</v>
      </c>
      <c r="Q34" s="148">
        <v>0</v>
      </c>
      <c r="R34" s="148">
        <v>88.656835305216219</v>
      </c>
      <c r="S34" s="148">
        <v>6541.1186509111685</v>
      </c>
      <c r="T34" s="148">
        <v>67.685999999999993</v>
      </c>
      <c r="U34" s="148">
        <v>0</v>
      </c>
      <c r="V34" s="148">
        <v>0</v>
      </c>
      <c r="W34" s="148">
        <v>0</v>
      </c>
      <c r="X34" s="148">
        <v>0</v>
      </c>
      <c r="Y34" s="148">
        <v>0</v>
      </c>
      <c r="Z34" s="148">
        <v>0</v>
      </c>
      <c r="AA34" s="148">
        <v>84.732738097810227</v>
      </c>
      <c r="AB34" s="148">
        <v>0</v>
      </c>
      <c r="AC34" s="147">
        <v>0</v>
      </c>
      <c r="AD34" s="147">
        <v>354.18328526083309</v>
      </c>
      <c r="AE34" s="148">
        <v>0</v>
      </c>
      <c r="AF34" s="148">
        <v>354.18328526083309</v>
      </c>
      <c r="AG34" s="147">
        <v>808.50433991685975</v>
      </c>
      <c r="AH34" s="147">
        <v>0</v>
      </c>
      <c r="AI34" s="148">
        <v>0</v>
      </c>
      <c r="AJ34" s="148">
        <v>0</v>
      </c>
      <c r="AK34" s="148">
        <v>0</v>
      </c>
      <c r="AL34" s="147">
        <v>0</v>
      </c>
      <c r="AM34" s="148">
        <v>0</v>
      </c>
      <c r="AN34" s="148">
        <v>0</v>
      </c>
      <c r="AO34" s="148">
        <v>0</v>
      </c>
      <c r="AP34" s="148">
        <v>0</v>
      </c>
      <c r="AQ34" s="148">
        <v>0</v>
      </c>
      <c r="AR34" s="147">
        <v>0</v>
      </c>
      <c r="AS34" s="147">
        <v>0</v>
      </c>
      <c r="AT34" s="148">
        <v>0</v>
      </c>
      <c r="AU34" s="148">
        <v>0</v>
      </c>
      <c r="AV34" s="148">
        <v>0</v>
      </c>
      <c r="AW34" s="148">
        <v>0</v>
      </c>
      <c r="AX34" s="147">
        <v>0</v>
      </c>
      <c r="AY34" s="148">
        <v>0</v>
      </c>
      <c r="AZ34" s="148">
        <v>0</v>
      </c>
      <c r="BA34" s="148">
        <v>0</v>
      </c>
      <c r="BB34" s="147">
        <v>0</v>
      </c>
      <c r="BC34" s="148">
        <v>0</v>
      </c>
      <c r="BD34" s="147">
        <v>0</v>
      </c>
      <c r="BE34" s="148">
        <v>0</v>
      </c>
      <c r="BF34" s="148">
        <v>0</v>
      </c>
      <c r="BG34" s="148">
        <v>0</v>
      </c>
      <c r="BH34" s="148">
        <v>0</v>
      </c>
      <c r="BI34" s="148">
        <v>0</v>
      </c>
      <c r="BJ34" s="147">
        <v>0</v>
      </c>
      <c r="BK34" s="148">
        <v>0</v>
      </c>
      <c r="BL34" s="148">
        <v>0</v>
      </c>
      <c r="BM34" s="148">
        <v>0</v>
      </c>
      <c r="BN34" s="148">
        <v>0</v>
      </c>
      <c r="BO34" s="147">
        <v>0</v>
      </c>
      <c r="BP34" s="147">
        <v>0</v>
      </c>
      <c r="BQ34" s="147">
        <v>0</v>
      </c>
      <c r="BR34" s="148">
        <v>0</v>
      </c>
      <c r="BS34" s="148">
        <v>0</v>
      </c>
      <c r="BT34" s="147">
        <v>0</v>
      </c>
      <c r="BU34" s="148">
        <v>0</v>
      </c>
      <c r="BV34" s="148">
        <v>0</v>
      </c>
      <c r="BW34" s="147">
        <v>0</v>
      </c>
      <c r="BX34" s="148">
        <v>0</v>
      </c>
      <c r="BY34" s="148">
        <v>0</v>
      </c>
      <c r="BZ34" s="148">
        <v>0</v>
      </c>
      <c r="CA34" s="147">
        <v>0</v>
      </c>
      <c r="CB34" s="147">
        <v>0</v>
      </c>
      <c r="CC34" s="158">
        <v>0</v>
      </c>
      <c r="CD34" s="148">
        <v>0</v>
      </c>
      <c r="CE34" s="148">
        <v>0</v>
      </c>
      <c r="CF34" s="148">
        <v>0</v>
      </c>
      <c r="CG34" s="153">
        <v>0</v>
      </c>
      <c r="CH34" s="153">
        <v>-512.16601417756647</v>
      </c>
      <c r="CI34" s="153">
        <v>0</v>
      </c>
      <c r="CJ34" s="149"/>
      <c r="CK34" s="151">
        <v>11008.16673823692</v>
      </c>
      <c r="CL34" s="144"/>
    </row>
    <row r="35" spans="1:90" s="157" customFormat="1" ht="39.75" customHeight="1" x14ac:dyDescent="0.25">
      <c r="A35" s="295" t="s">
        <v>154</v>
      </c>
      <c r="B35" s="213" t="s">
        <v>119</v>
      </c>
      <c r="C35" s="164"/>
      <c r="D35" s="165"/>
      <c r="E35" s="166"/>
      <c r="F35" s="166"/>
      <c r="G35" s="166"/>
      <c r="H35" s="165"/>
      <c r="I35" s="165"/>
      <c r="J35" s="166"/>
      <c r="K35" s="166"/>
      <c r="L35" s="166"/>
      <c r="M35" s="166"/>
      <c r="N35" s="166"/>
      <c r="O35" s="166"/>
      <c r="P35" s="166"/>
      <c r="Q35" s="166"/>
      <c r="R35" s="166"/>
      <c r="S35" s="166"/>
      <c r="T35" s="166"/>
      <c r="U35" s="166"/>
      <c r="V35" s="166"/>
      <c r="W35" s="166"/>
      <c r="X35" s="166"/>
      <c r="Y35" s="166"/>
      <c r="Z35" s="166"/>
      <c r="AA35" s="166"/>
      <c r="AB35" s="166"/>
      <c r="AC35" s="165"/>
      <c r="AD35" s="165"/>
      <c r="AE35" s="166"/>
      <c r="AF35" s="166"/>
      <c r="AG35" s="165"/>
      <c r="AH35" s="165"/>
      <c r="AI35" s="166"/>
      <c r="AJ35" s="166"/>
      <c r="AK35" s="166"/>
      <c r="AL35" s="165"/>
      <c r="AM35" s="166"/>
      <c r="AN35" s="166"/>
      <c r="AO35" s="166"/>
      <c r="AP35" s="166"/>
      <c r="AQ35" s="166"/>
      <c r="AR35" s="165"/>
      <c r="AS35" s="165"/>
      <c r="AT35" s="166"/>
      <c r="AU35" s="166"/>
      <c r="AV35" s="166"/>
      <c r="AW35" s="166"/>
      <c r="AX35" s="165"/>
      <c r="AY35" s="166"/>
      <c r="AZ35" s="166"/>
      <c r="BA35" s="166"/>
      <c r="BB35" s="165"/>
      <c r="BC35" s="166"/>
      <c r="BD35" s="165"/>
      <c r="BE35" s="166"/>
      <c r="BF35" s="166"/>
      <c r="BG35" s="166"/>
      <c r="BH35" s="166"/>
      <c r="BI35" s="166"/>
      <c r="BJ35" s="165"/>
      <c r="BK35" s="166"/>
      <c r="BL35" s="166"/>
      <c r="BM35" s="166"/>
      <c r="BN35" s="166"/>
      <c r="BO35" s="165"/>
      <c r="BP35" s="165"/>
      <c r="BQ35" s="165"/>
      <c r="BR35" s="166"/>
      <c r="BS35" s="166"/>
      <c r="BT35" s="165"/>
      <c r="BU35" s="166"/>
      <c r="BV35" s="166"/>
      <c r="BW35" s="165"/>
      <c r="BX35" s="166"/>
      <c r="BY35" s="166"/>
      <c r="BZ35" s="166"/>
      <c r="CA35" s="165"/>
      <c r="CB35" s="165"/>
      <c r="CC35" s="165"/>
      <c r="CD35" s="166"/>
      <c r="CE35" s="166"/>
      <c r="CF35" s="166"/>
      <c r="CG35" s="149"/>
      <c r="CH35" s="153">
        <v>0</v>
      </c>
      <c r="CI35" s="149"/>
      <c r="CJ35" s="153">
        <v>1646801.3046088933</v>
      </c>
      <c r="CK35" s="151">
        <v>1646801.3046088933</v>
      </c>
      <c r="CL35" s="144"/>
    </row>
    <row r="36" spans="1:90" s="157" customFormat="1" ht="26.25" customHeight="1" x14ac:dyDescent="0.25">
      <c r="A36" s="296" t="s">
        <v>155</v>
      </c>
      <c r="B36" s="218" t="s">
        <v>120</v>
      </c>
      <c r="C36" s="167">
        <v>0</v>
      </c>
      <c r="D36" s="165"/>
      <c r="E36" s="166"/>
      <c r="F36" s="166"/>
      <c r="G36" s="166"/>
      <c r="H36" s="165"/>
      <c r="I36" s="165"/>
      <c r="J36" s="166"/>
      <c r="K36" s="166"/>
      <c r="L36" s="166"/>
      <c r="M36" s="166"/>
      <c r="N36" s="166"/>
      <c r="O36" s="166"/>
      <c r="P36" s="166"/>
      <c r="Q36" s="166"/>
      <c r="R36" s="166"/>
      <c r="S36" s="166"/>
      <c r="T36" s="166"/>
      <c r="U36" s="166"/>
      <c r="V36" s="166"/>
      <c r="W36" s="166"/>
      <c r="X36" s="166"/>
      <c r="Y36" s="166"/>
      <c r="Z36" s="166"/>
      <c r="AA36" s="166"/>
      <c r="AB36" s="166"/>
      <c r="AC36" s="168">
        <v>0</v>
      </c>
      <c r="AD36" s="165"/>
      <c r="AE36" s="166"/>
      <c r="AF36" s="166"/>
      <c r="AG36" s="165"/>
      <c r="AH36" s="165"/>
      <c r="AI36" s="166"/>
      <c r="AJ36" s="166"/>
      <c r="AK36" s="166"/>
      <c r="AL36" s="165"/>
      <c r="AM36" s="166"/>
      <c r="AN36" s="166"/>
      <c r="AO36" s="166"/>
      <c r="AP36" s="166"/>
      <c r="AQ36" s="166"/>
      <c r="AR36" s="165"/>
      <c r="AS36" s="165"/>
      <c r="AT36" s="166"/>
      <c r="AU36" s="166"/>
      <c r="AV36" s="166"/>
      <c r="AW36" s="166"/>
      <c r="AX36" s="165"/>
      <c r="AY36" s="166"/>
      <c r="AZ36" s="166"/>
      <c r="BA36" s="166"/>
      <c r="BB36" s="165"/>
      <c r="BC36" s="166"/>
      <c r="BD36" s="165"/>
      <c r="BE36" s="166"/>
      <c r="BF36" s="166"/>
      <c r="BG36" s="166"/>
      <c r="BH36" s="166"/>
      <c r="BI36" s="166"/>
      <c r="BJ36" s="165"/>
      <c r="BK36" s="166"/>
      <c r="BL36" s="166"/>
      <c r="BM36" s="166"/>
      <c r="BN36" s="166"/>
      <c r="BO36" s="165"/>
      <c r="BP36" s="165"/>
      <c r="BQ36" s="165"/>
      <c r="BR36" s="166"/>
      <c r="BS36" s="166"/>
      <c r="BT36" s="165"/>
      <c r="BU36" s="166"/>
      <c r="BV36" s="166"/>
      <c r="BW36" s="165"/>
      <c r="BX36" s="166"/>
      <c r="BY36" s="166"/>
      <c r="BZ36" s="166"/>
      <c r="CA36" s="165"/>
      <c r="CB36" s="165"/>
      <c r="CC36" s="165"/>
      <c r="CD36" s="166"/>
      <c r="CE36" s="166"/>
      <c r="CF36" s="166"/>
      <c r="CG36" s="169">
        <v>297031.81328758015</v>
      </c>
      <c r="CH36" s="170">
        <v>0</v>
      </c>
      <c r="CI36" s="149"/>
      <c r="CJ36" s="149"/>
      <c r="CK36" s="171">
        <v>297031.81328758015</v>
      </c>
      <c r="CL36" s="144"/>
    </row>
    <row r="37" spans="1:90" s="157" customFormat="1" ht="26.25" customHeight="1" thickBot="1" x14ac:dyDescent="0.3">
      <c r="A37" s="297" t="s">
        <v>0</v>
      </c>
      <c r="B37" s="219" t="s">
        <v>121</v>
      </c>
      <c r="C37" s="172">
        <v>0</v>
      </c>
      <c r="D37" s="173">
        <v>0</v>
      </c>
      <c r="E37" s="173">
        <v>0</v>
      </c>
      <c r="F37" s="173">
        <v>0</v>
      </c>
      <c r="G37" s="173">
        <v>0</v>
      </c>
      <c r="H37" s="173">
        <v>0</v>
      </c>
      <c r="I37" s="173">
        <v>0</v>
      </c>
      <c r="J37" s="173">
        <v>0</v>
      </c>
      <c r="K37" s="173">
        <v>0</v>
      </c>
      <c r="L37" s="173">
        <v>0</v>
      </c>
      <c r="M37" s="173">
        <v>0</v>
      </c>
      <c r="N37" s="173">
        <v>0</v>
      </c>
      <c r="O37" s="173">
        <v>0</v>
      </c>
      <c r="P37" s="173">
        <v>0</v>
      </c>
      <c r="Q37" s="173">
        <v>0</v>
      </c>
      <c r="R37" s="173">
        <v>0</v>
      </c>
      <c r="S37" s="173">
        <v>0</v>
      </c>
      <c r="T37" s="173">
        <v>0</v>
      </c>
      <c r="U37" s="173">
        <v>0</v>
      </c>
      <c r="V37" s="173">
        <v>0</v>
      </c>
      <c r="W37" s="173">
        <v>0</v>
      </c>
      <c r="X37" s="173">
        <v>0</v>
      </c>
      <c r="Y37" s="173">
        <v>0</v>
      </c>
      <c r="Z37" s="173">
        <v>0</v>
      </c>
      <c r="AA37" s="173">
        <v>0</v>
      </c>
      <c r="AB37" s="173">
        <v>0</v>
      </c>
      <c r="AC37" s="173">
        <v>0</v>
      </c>
      <c r="AD37" s="173">
        <v>0</v>
      </c>
      <c r="AE37" s="173">
        <v>0</v>
      </c>
      <c r="AF37" s="173">
        <v>0</v>
      </c>
      <c r="AG37" s="173">
        <v>0</v>
      </c>
      <c r="AH37" s="173">
        <v>0</v>
      </c>
      <c r="AI37" s="173">
        <v>0</v>
      </c>
      <c r="AJ37" s="173">
        <v>0</v>
      </c>
      <c r="AK37" s="173">
        <v>0</v>
      </c>
      <c r="AL37" s="173">
        <v>0</v>
      </c>
      <c r="AM37" s="173">
        <v>0</v>
      </c>
      <c r="AN37" s="173">
        <v>0</v>
      </c>
      <c r="AO37" s="173">
        <v>0</v>
      </c>
      <c r="AP37" s="173">
        <v>0</v>
      </c>
      <c r="AQ37" s="173">
        <v>0</v>
      </c>
      <c r="AR37" s="173">
        <v>0</v>
      </c>
      <c r="AS37" s="173">
        <v>0</v>
      </c>
      <c r="AT37" s="173">
        <v>0</v>
      </c>
      <c r="AU37" s="173">
        <v>0</v>
      </c>
      <c r="AV37" s="173">
        <v>0</v>
      </c>
      <c r="AW37" s="173">
        <v>0</v>
      </c>
      <c r="AX37" s="173">
        <v>0</v>
      </c>
      <c r="AY37" s="173">
        <v>0</v>
      </c>
      <c r="AZ37" s="173">
        <v>0</v>
      </c>
      <c r="BA37" s="173">
        <v>0</v>
      </c>
      <c r="BB37" s="173">
        <v>0</v>
      </c>
      <c r="BC37" s="173">
        <v>0</v>
      </c>
      <c r="BD37" s="173">
        <v>0</v>
      </c>
      <c r="BE37" s="173">
        <v>0</v>
      </c>
      <c r="BF37" s="173">
        <v>0</v>
      </c>
      <c r="BG37" s="173">
        <v>0</v>
      </c>
      <c r="BH37" s="173">
        <v>0</v>
      </c>
      <c r="BI37" s="173">
        <v>0</v>
      </c>
      <c r="BJ37" s="173">
        <v>0</v>
      </c>
      <c r="BK37" s="173">
        <v>0</v>
      </c>
      <c r="BL37" s="173">
        <v>0</v>
      </c>
      <c r="BM37" s="173">
        <v>0</v>
      </c>
      <c r="BN37" s="173">
        <v>0</v>
      </c>
      <c r="BO37" s="173">
        <v>0</v>
      </c>
      <c r="BP37" s="173">
        <v>0</v>
      </c>
      <c r="BQ37" s="173">
        <v>0</v>
      </c>
      <c r="BR37" s="173">
        <v>0</v>
      </c>
      <c r="BS37" s="173">
        <v>0</v>
      </c>
      <c r="BT37" s="173">
        <v>0</v>
      </c>
      <c r="BU37" s="173">
        <v>0</v>
      </c>
      <c r="BV37" s="173">
        <v>0</v>
      </c>
      <c r="BW37" s="173">
        <v>0</v>
      </c>
      <c r="BX37" s="173">
        <v>0</v>
      </c>
      <c r="BY37" s="173">
        <v>0</v>
      </c>
      <c r="BZ37" s="173">
        <v>0</v>
      </c>
      <c r="CA37" s="173">
        <v>0</v>
      </c>
      <c r="CB37" s="173">
        <v>0</v>
      </c>
      <c r="CC37" s="174">
        <v>0</v>
      </c>
      <c r="CD37" s="175">
        <v>0</v>
      </c>
      <c r="CE37" s="175">
        <v>0</v>
      </c>
      <c r="CF37" s="175">
        <v>0</v>
      </c>
      <c r="CG37" s="176">
        <v>0</v>
      </c>
      <c r="CH37" s="176">
        <v>0</v>
      </c>
      <c r="CI37" s="173">
        <v>0</v>
      </c>
      <c r="CJ37" s="172">
        <v>0</v>
      </c>
      <c r="CK37" s="174">
        <v>0</v>
      </c>
      <c r="CL37" s="144"/>
    </row>
    <row r="38" spans="1:90" s="157" customFormat="1" ht="26.25" customHeight="1" thickTop="1" x14ac:dyDescent="0.25">
      <c r="A38" s="298" t="s">
        <v>156</v>
      </c>
      <c r="B38" s="231" t="s">
        <v>282</v>
      </c>
      <c r="C38" s="177">
        <v>1470378.70604212</v>
      </c>
      <c r="D38" s="177">
        <v>28875.056572566911</v>
      </c>
      <c r="E38" s="177">
        <v>22830.59742656297</v>
      </c>
      <c r="F38" s="177">
        <v>3472.3972398736892</v>
      </c>
      <c r="G38" s="177">
        <v>2572.06190613025</v>
      </c>
      <c r="H38" s="177">
        <v>11504.998417773326</v>
      </c>
      <c r="I38" s="177">
        <v>924539.34096589091</v>
      </c>
      <c r="J38" s="177">
        <v>61445.063674809164</v>
      </c>
      <c r="K38" s="177">
        <v>9272.0429427183171</v>
      </c>
      <c r="L38" s="177">
        <v>2260.6003733840671</v>
      </c>
      <c r="M38" s="177">
        <v>19124.35610323937</v>
      </c>
      <c r="N38" s="177">
        <v>9743.0321896484111</v>
      </c>
      <c r="O38" s="177">
        <v>79292.246909681417</v>
      </c>
      <c r="P38" s="177">
        <v>481638.37741364742</v>
      </c>
      <c r="Q38" s="177">
        <v>7027.9046006177141</v>
      </c>
      <c r="R38" s="177">
        <v>3673.8932962001368</v>
      </c>
      <c r="S38" s="177">
        <v>73075.795693683467</v>
      </c>
      <c r="T38" s="177">
        <v>145594.09922307232</v>
      </c>
      <c r="U38" s="177">
        <v>7195.3413185881527</v>
      </c>
      <c r="V38" s="177">
        <v>1909.8193907263519</v>
      </c>
      <c r="W38" s="177">
        <v>2854.8942338188717</v>
      </c>
      <c r="X38" s="177">
        <v>6001.4637896427903</v>
      </c>
      <c r="Y38" s="177">
        <v>4599.8175809622271</v>
      </c>
      <c r="Z38" s="177">
        <v>1133.4713486793949</v>
      </c>
      <c r="AA38" s="177">
        <v>5185.6869679122165</v>
      </c>
      <c r="AB38" s="177">
        <v>3511.4339148590352</v>
      </c>
      <c r="AC38" s="177">
        <v>26901.456441116661</v>
      </c>
      <c r="AD38" s="177">
        <v>12817.559660222125</v>
      </c>
      <c r="AE38" s="177">
        <v>1781.7504555285693</v>
      </c>
      <c r="AF38" s="177">
        <v>11035.809204693556</v>
      </c>
      <c r="AG38" s="177">
        <v>67544.217682754635</v>
      </c>
      <c r="AH38" s="177">
        <v>55229.402286621123</v>
      </c>
      <c r="AI38" s="177">
        <v>6696.44153509441</v>
      </c>
      <c r="AJ38" s="177">
        <v>22620.606317847814</v>
      </c>
      <c r="AK38" s="177">
        <v>25912.354433678902</v>
      </c>
      <c r="AL38" s="177">
        <v>194874.97772121549</v>
      </c>
      <c r="AM38" s="177">
        <v>64035.245406364535</v>
      </c>
      <c r="AN38" s="177">
        <v>43155.531716330588</v>
      </c>
      <c r="AO38" s="177">
        <v>49534.87674052587</v>
      </c>
      <c r="AP38" s="177">
        <v>34729.015374387054</v>
      </c>
      <c r="AQ38" s="177">
        <v>3420.3084836074568</v>
      </c>
      <c r="AR38" s="177">
        <v>16649.9927397621</v>
      </c>
      <c r="AS38" s="177">
        <v>7582.3318962189196</v>
      </c>
      <c r="AT38" s="177">
        <v>2008.1044357096275</v>
      </c>
      <c r="AU38" s="177">
        <v>1457.1427737891531</v>
      </c>
      <c r="AV38" s="177">
        <v>1539.4969401334963</v>
      </c>
      <c r="AW38" s="177">
        <v>2577.5877465866429</v>
      </c>
      <c r="AX38" s="177">
        <v>6366.6516467700749</v>
      </c>
      <c r="AY38" s="177">
        <v>2748.5854216736902</v>
      </c>
      <c r="AZ38" s="177">
        <v>1095.281124512109</v>
      </c>
      <c r="BA38" s="177">
        <v>2522.7851005842754</v>
      </c>
      <c r="BB38" s="177">
        <v>2604.3929997854511</v>
      </c>
      <c r="BC38" s="177">
        <v>0</v>
      </c>
      <c r="BD38" s="177">
        <v>22760.766448566053</v>
      </c>
      <c r="BE38" s="177">
        <v>14400.530464692429</v>
      </c>
      <c r="BF38" s="177">
        <v>3793.1624782140088</v>
      </c>
      <c r="BG38" s="177">
        <v>2833.2094206423017</v>
      </c>
      <c r="BH38" s="177">
        <v>901.96921916345809</v>
      </c>
      <c r="BI38" s="177">
        <v>831.89486585385441</v>
      </c>
      <c r="BJ38" s="177">
        <v>18125.084494896611</v>
      </c>
      <c r="BK38" s="177">
        <v>5131.9008885530002</v>
      </c>
      <c r="BL38" s="177">
        <v>5423.7852879132761</v>
      </c>
      <c r="BM38" s="177">
        <v>696.99768785735171</v>
      </c>
      <c r="BN38" s="177">
        <v>6872.4006305729845</v>
      </c>
      <c r="BO38" s="177">
        <v>24734.586668346761</v>
      </c>
      <c r="BP38" s="177">
        <v>12570.404967756378</v>
      </c>
      <c r="BQ38" s="177">
        <v>21597.235653322914</v>
      </c>
      <c r="BR38" s="177">
        <v>14015.266364417537</v>
      </c>
      <c r="BS38" s="177">
        <v>7581.9692889053777</v>
      </c>
      <c r="BT38" s="177">
        <v>6499.7210916888071</v>
      </c>
      <c r="BU38" s="177">
        <v>3380.79863178201</v>
      </c>
      <c r="BV38" s="177">
        <v>3118.9224599067975</v>
      </c>
      <c r="BW38" s="177">
        <v>7737.5946535078356</v>
      </c>
      <c r="BX38" s="177">
        <v>1778.4856402673433</v>
      </c>
      <c r="BY38" s="177">
        <v>1597.1193028591827</v>
      </c>
      <c r="BZ38" s="177">
        <v>4361.9897103813091</v>
      </c>
      <c r="CA38" s="177">
        <v>862.93303333707559</v>
      </c>
      <c r="CB38" s="177">
        <v>0</v>
      </c>
      <c r="CC38" s="177">
        <v>473454.41185435373</v>
      </c>
      <c r="CD38" s="177">
        <v>239779.64252137445</v>
      </c>
      <c r="CE38" s="177">
        <v>125094.19181733062</v>
      </c>
      <c r="CF38" s="177">
        <v>108580.57751564874</v>
      </c>
      <c r="CG38" s="177">
        <v>235739.93140026569</v>
      </c>
      <c r="CH38" s="177">
        <v>120.02280955937522</v>
      </c>
      <c r="CI38" s="177">
        <v>1585094.0990999998</v>
      </c>
      <c r="CJ38" s="177">
        <v>1646801.3046088933</v>
      </c>
      <c r="CK38" s="177">
        <v>5411588.4758151928</v>
      </c>
      <c r="CL38" s="144"/>
    </row>
    <row r="39" spans="1:90" s="141" customFormat="1" ht="18" customHeight="1" x14ac:dyDescent="0.25">
      <c r="A39" s="304"/>
      <c r="B39" s="178"/>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79"/>
      <c r="BJ39" s="179"/>
      <c r="BK39" s="179"/>
      <c r="BL39" s="179"/>
      <c r="BM39" s="179"/>
      <c r="BN39" s="179"/>
      <c r="BO39" s="179"/>
      <c r="BP39" s="179"/>
      <c r="BQ39" s="179"/>
      <c r="BR39" s="179"/>
      <c r="BS39" s="179"/>
      <c r="BT39" s="179"/>
      <c r="BU39" s="179"/>
      <c r="BV39" s="179"/>
      <c r="BW39" s="179"/>
      <c r="BX39" s="179"/>
      <c r="BY39" s="179"/>
      <c r="BZ39" s="179"/>
      <c r="CA39" s="179"/>
      <c r="CB39" s="179"/>
      <c r="CC39" s="179"/>
      <c r="CD39" s="179"/>
      <c r="CE39" s="179"/>
      <c r="CF39" s="179"/>
      <c r="CG39" s="179"/>
      <c r="CH39" s="179"/>
      <c r="CI39" s="179"/>
      <c r="CJ39" s="179"/>
      <c r="CK39" s="179"/>
      <c r="CL39" s="180"/>
    </row>
    <row r="40" spans="1:90" s="185" customFormat="1" ht="18" customHeight="1" x14ac:dyDescent="0.25">
      <c r="A40" s="310"/>
      <c r="B40" s="181"/>
      <c r="C40" s="182"/>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83"/>
      <c r="BY40" s="183"/>
      <c r="BZ40" s="183"/>
      <c r="CA40" s="183"/>
      <c r="CB40" s="183"/>
      <c r="CC40" s="183"/>
      <c r="CD40" s="183"/>
      <c r="CE40" s="183"/>
      <c r="CF40" s="183"/>
      <c r="CG40" s="183"/>
      <c r="CH40" s="183"/>
      <c r="CI40" s="183"/>
      <c r="CJ40" s="183"/>
      <c r="CK40" s="183"/>
      <c r="CL40" s="184"/>
    </row>
    <row r="41" spans="1:90" s="185" customFormat="1" ht="18" customHeight="1" x14ac:dyDescent="0.25">
      <c r="A41" s="306"/>
      <c r="B41" s="184"/>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3"/>
      <c r="BS41" s="183"/>
      <c r="BT41" s="183"/>
      <c r="BU41" s="183"/>
      <c r="BV41" s="183"/>
      <c r="BW41" s="183"/>
      <c r="BX41" s="183"/>
      <c r="BY41" s="183"/>
      <c r="BZ41" s="183"/>
      <c r="CA41" s="183"/>
      <c r="CB41" s="183"/>
      <c r="CC41" s="183"/>
      <c r="CD41" s="183"/>
      <c r="CE41" s="183"/>
      <c r="CF41" s="183"/>
      <c r="CG41" s="183"/>
      <c r="CH41" s="183"/>
      <c r="CI41" s="183"/>
      <c r="CJ41" s="183"/>
      <c r="CK41" s="183"/>
      <c r="CL41" s="184"/>
    </row>
    <row r="42" spans="1:90" s="185" customFormat="1" ht="18" customHeight="1" x14ac:dyDescent="0.25">
      <c r="A42" s="306"/>
      <c r="B42" s="184"/>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4"/>
    </row>
    <row r="43" spans="1:90" s="186" customFormat="1" ht="18" customHeight="1" x14ac:dyDescent="0.25">
      <c r="A43" s="306"/>
      <c r="B43" s="184"/>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3"/>
      <c r="BR43" s="183"/>
      <c r="BS43" s="183"/>
      <c r="BT43" s="183"/>
      <c r="BU43" s="183"/>
      <c r="BV43" s="183"/>
      <c r="BW43" s="183"/>
      <c r="BX43" s="183"/>
      <c r="BY43" s="183"/>
      <c r="BZ43" s="183"/>
      <c r="CA43" s="183"/>
      <c r="CB43" s="183"/>
      <c r="CC43" s="183"/>
      <c r="CD43" s="183"/>
      <c r="CE43" s="183"/>
      <c r="CF43" s="183"/>
      <c r="CG43" s="183"/>
      <c r="CH43" s="183"/>
      <c r="CI43" s="183"/>
      <c r="CJ43" s="183"/>
      <c r="CK43" s="183"/>
      <c r="CL43" s="184"/>
    </row>
    <row r="44" spans="1:90" s="186" customFormat="1" ht="18" customHeight="1" x14ac:dyDescent="0.25">
      <c r="A44" s="310"/>
      <c r="B44" s="18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4"/>
    </row>
    <row r="45" spans="1:90" s="186" customFormat="1" ht="18" customHeight="1" x14ac:dyDescent="0.25">
      <c r="A45" s="310"/>
      <c r="B45" s="18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4"/>
    </row>
    <row r="46" spans="1:90" s="186" customFormat="1" ht="18" customHeight="1" x14ac:dyDescent="0.25">
      <c r="A46" s="310"/>
      <c r="B46" s="18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4"/>
    </row>
    <row r="47" spans="1:90" s="186" customFormat="1" ht="18" customHeight="1" x14ac:dyDescent="0.25">
      <c r="A47" s="310"/>
      <c r="B47" s="18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4"/>
    </row>
    <row r="48" spans="1:90" s="186" customFormat="1" ht="18" customHeight="1" x14ac:dyDescent="0.25">
      <c r="A48" s="310"/>
      <c r="B48" s="18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4"/>
    </row>
    <row r="49" spans="1:90" s="186" customFormat="1" x14ac:dyDescent="0.25">
      <c r="A49" s="310"/>
      <c r="B49" s="181"/>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4"/>
    </row>
    <row r="50" spans="1:90" s="186" customFormat="1" x14ac:dyDescent="0.25">
      <c r="A50" s="310"/>
      <c r="B50" s="181"/>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3"/>
      <c r="BQ50" s="183"/>
      <c r="BR50" s="183"/>
      <c r="BS50" s="183"/>
      <c r="BT50" s="183"/>
      <c r="BU50" s="183"/>
      <c r="BV50" s="183"/>
      <c r="BW50" s="183"/>
      <c r="BX50" s="183"/>
      <c r="BY50" s="183"/>
      <c r="BZ50" s="183"/>
      <c r="CA50" s="183"/>
      <c r="CB50" s="183"/>
      <c r="CC50" s="183"/>
      <c r="CD50" s="183"/>
      <c r="CE50" s="183"/>
      <c r="CF50" s="183"/>
      <c r="CG50" s="183"/>
      <c r="CH50" s="183"/>
      <c r="CI50" s="183"/>
      <c r="CJ50" s="183"/>
      <c r="CK50" s="183"/>
      <c r="CL50" s="184"/>
    </row>
    <row r="51" spans="1:90" x14ac:dyDescent="0.2">
      <c r="A51" s="310"/>
      <c r="B51" s="181"/>
      <c r="C51" s="187"/>
      <c r="D51" s="187"/>
      <c r="E51" s="187"/>
      <c r="F51" s="187"/>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83"/>
      <c r="CH51" s="183"/>
      <c r="CI51" s="183"/>
      <c r="CJ51" s="183"/>
      <c r="CK51" s="183"/>
      <c r="CL51" s="184"/>
    </row>
    <row r="52" spans="1:90" x14ac:dyDescent="0.2">
      <c r="A52" s="310"/>
      <c r="B52" s="181"/>
      <c r="C52" s="187"/>
      <c r="D52" s="187"/>
      <c r="E52" s="187"/>
      <c r="F52" s="187"/>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c r="BK52" s="183"/>
      <c r="BL52" s="183"/>
      <c r="BM52" s="183"/>
      <c r="BN52" s="183"/>
      <c r="BO52" s="183"/>
      <c r="BP52" s="183"/>
      <c r="BQ52" s="183"/>
      <c r="BR52" s="183"/>
      <c r="BS52" s="183"/>
      <c r="BT52" s="183"/>
      <c r="BU52" s="183"/>
      <c r="BV52" s="183"/>
      <c r="BW52" s="183"/>
      <c r="BX52" s="183"/>
      <c r="BY52" s="183"/>
      <c r="BZ52" s="183"/>
      <c r="CA52" s="183"/>
      <c r="CB52" s="183"/>
      <c r="CC52" s="183"/>
      <c r="CD52" s="183"/>
      <c r="CE52" s="183"/>
      <c r="CF52" s="183"/>
      <c r="CG52" s="183"/>
      <c r="CH52" s="183"/>
      <c r="CI52" s="183"/>
      <c r="CJ52" s="183"/>
      <c r="CK52" s="183"/>
      <c r="CL52" s="184"/>
    </row>
    <row r="53" spans="1:90" x14ac:dyDescent="0.2">
      <c r="A53" s="310"/>
      <c r="B53" s="181"/>
      <c r="C53" s="187"/>
      <c r="D53" s="187"/>
      <c r="E53" s="187"/>
      <c r="F53" s="187"/>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3"/>
      <c r="BQ53" s="183"/>
      <c r="BR53" s="183"/>
      <c r="BS53" s="183"/>
      <c r="BT53" s="183"/>
      <c r="BU53" s="183"/>
      <c r="BV53" s="183"/>
      <c r="BW53" s="183"/>
      <c r="BX53" s="183"/>
      <c r="BY53" s="183"/>
      <c r="BZ53" s="183"/>
      <c r="CA53" s="183"/>
      <c r="CB53" s="183"/>
      <c r="CC53" s="183"/>
      <c r="CD53" s="183"/>
      <c r="CE53" s="183"/>
      <c r="CF53" s="183"/>
      <c r="CG53" s="183"/>
      <c r="CH53" s="183"/>
      <c r="CI53" s="183"/>
      <c r="CJ53" s="183"/>
      <c r="CK53" s="183"/>
      <c r="CL53" s="184"/>
    </row>
  </sheetData>
  <dataConsolidate/>
  <conditionalFormatting sqref="CL3:CL38 C39:CK39">
    <cfRule type="containsText" dxfId="7" priority="1" stopIfTrue="1" operator="containsText" text="Supply &lt; Use">
      <formula>NOT(ISERROR(SEARCH("Supply &lt; Use",C3)))</formula>
    </cfRule>
    <cfRule type="containsText" dxfId="6"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CK38 CH3:CH38 CG36:CG38 CI37:CJ37 C37:CF37 CG11:CG34" xr:uid="{AA940F1C-1FEE-4B54-8E6E-6C28F1D5B1A3}">
      <formula1>OR(ISNUMBER(C3),C3=":")</formula1>
    </dataValidation>
    <dataValidation type="custom" allowBlank="1" showInputMessage="1" showErrorMessage="1" errorTitle="Wrong data input" error="Data entry is limited to positive values or zero._x000d__x000a_: symbol can be used for not available data." sqref="CI38:CJ38 C38:CF38 AC36 C36 CJ35 CI11:CI34 CJ32 C11:CF34 D10 E9 F8 G7 H6" xr:uid="{4BE8E467-D122-458B-920F-82AD2FA22A29}">
      <formula1>OR(AND(ISNUMBER(C6),C6&gt;=0),C6=":")</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60E2-F33E-4518-A351-F8D09A624C12}">
  <sheetPr codeName="TAB_C">
    <tabColor theme="0"/>
    <outlinePr summaryBelow="0" summaryRight="0"/>
  </sheetPr>
  <dimension ref="A1:CL53"/>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7109375" style="43" customWidth="1"/>
    <col min="49" max="78" width="14.85546875" style="43" customWidth="1"/>
    <col min="79" max="79" width="16.28515625" style="43" customWidth="1"/>
    <col min="80" max="84" width="14.85546875" style="43" customWidth="1"/>
    <col min="85" max="87" width="15.42578125" style="43" customWidth="1"/>
    <col min="88" max="89" width="14.85546875" style="43" customWidth="1"/>
    <col min="90" max="90" width="16.140625" style="45" customWidth="1"/>
    <col min="91" max="16384" width="11.42578125" style="2"/>
  </cols>
  <sheetData>
    <row r="1" spans="1:90" s="1" customFormat="1" ht="195" customHeight="1" x14ac:dyDescent="0.25">
      <c r="A1" s="307"/>
      <c r="B1" s="335" t="s">
        <v>283</v>
      </c>
      <c r="C1" s="242" t="s">
        <v>263</v>
      </c>
      <c r="D1" s="243" t="s">
        <v>3</v>
      </c>
      <c r="E1" s="244" t="s">
        <v>4</v>
      </c>
      <c r="F1" s="244" t="s">
        <v>5</v>
      </c>
      <c r="G1" s="244" t="s">
        <v>6</v>
      </c>
      <c r="H1" s="243" t="s">
        <v>7</v>
      </c>
      <c r="I1" s="243" t="s">
        <v>8</v>
      </c>
      <c r="J1" s="244" t="s">
        <v>9</v>
      </c>
      <c r="K1" s="244" t="s">
        <v>10</v>
      </c>
      <c r="L1" s="244" t="s">
        <v>11</v>
      </c>
      <c r="M1" s="244" t="s">
        <v>12</v>
      </c>
      <c r="N1" s="244" t="s">
        <v>13</v>
      </c>
      <c r="O1" s="244" t="s">
        <v>14</v>
      </c>
      <c r="P1" s="244" t="s">
        <v>15</v>
      </c>
      <c r="Q1" s="244" t="s">
        <v>16</v>
      </c>
      <c r="R1" s="244" t="s">
        <v>17</v>
      </c>
      <c r="S1" s="244" t="s">
        <v>18</v>
      </c>
      <c r="T1" s="244" t="s">
        <v>19</v>
      </c>
      <c r="U1" s="244" t="s">
        <v>20</v>
      </c>
      <c r="V1" s="244" t="s">
        <v>21</v>
      </c>
      <c r="W1" s="244" t="s">
        <v>22</v>
      </c>
      <c r="X1" s="244" t="s">
        <v>23</v>
      </c>
      <c r="Y1" s="244" t="s">
        <v>24</v>
      </c>
      <c r="Z1" s="244" t="s">
        <v>25</v>
      </c>
      <c r="AA1" s="244" t="s">
        <v>26</v>
      </c>
      <c r="AB1" s="244" t="s">
        <v>27</v>
      </c>
      <c r="AC1" s="243" t="s">
        <v>28</v>
      </c>
      <c r="AD1" s="243" t="s">
        <v>29</v>
      </c>
      <c r="AE1" s="244" t="s">
        <v>30</v>
      </c>
      <c r="AF1" s="244" t="s">
        <v>31</v>
      </c>
      <c r="AG1" s="243" t="s">
        <v>32</v>
      </c>
      <c r="AH1" s="243" t="s">
        <v>33</v>
      </c>
      <c r="AI1" s="244" t="s">
        <v>34</v>
      </c>
      <c r="AJ1" s="244" t="s">
        <v>35</v>
      </c>
      <c r="AK1" s="244" t="s">
        <v>36</v>
      </c>
      <c r="AL1" s="243" t="s">
        <v>37</v>
      </c>
      <c r="AM1" s="244" t="s">
        <v>38</v>
      </c>
      <c r="AN1" s="244" t="s">
        <v>39</v>
      </c>
      <c r="AO1" s="244" t="s">
        <v>40</v>
      </c>
      <c r="AP1" s="244" t="s">
        <v>41</v>
      </c>
      <c r="AQ1" s="244" t="s">
        <v>42</v>
      </c>
      <c r="AR1" s="243" t="s">
        <v>43</v>
      </c>
      <c r="AS1" s="243" t="s">
        <v>44</v>
      </c>
      <c r="AT1" s="244" t="s">
        <v>45</v>
      </c>
      <c r="AU1" s="244" t="s">
        <v>46</v>
      </c>
      <c r="AV1" s="244" t="s">
        <v>47</v>
      </c>
      <c r="AW1" s="244" t="s">
        <v>48</v>
      </c>
      <c r="AX1" s="243" t="s">
        <v>49</v>
      </c>
      <c r="AY1" s="244" t="s">
        <v>50</v>
      </c>
      <c r="AZ1" s="244" t="s">
        <v>51</v>
      </c>
      <c r="BA1" s="244" t="s">
        <v>52</v>
      </c>
      <c r="BB1" s="243" t="s">
        <v>53</v>
      </c>
      <c r="BC1" s="244"/>
      <c r="BD1" s="243" t="s">
        <v>54</v>
      </c>
      <c r="BE1" s="244" t="s">
        <v>55</v>
      </c>
      <c r="BF1" s="244" t="s">
        <v>56</v>
      </c>
      <c r="BG1" s="244" t="s">
        <v>57</v>
      </c>
      <c r="BH1" s="244" t="s">
        <v>58</v>
      </c>
      <c r="BI1" s="244" t="s">
        <v>59</v>
      </c>
      <c r="BJ1" s="243" t="s">
        <v>60</v>
      </c>
      <c r="BK1" s="244" t="s">
        <v>61</v>
      </c>
      <c r="BL1" s="244" t="s">
        <v>62</v>
      </c>
      <c r="BM1" s="244" t="s">
        <v>63</v>
      </c>
      <c r="BN1" s="244" t="s">
        <v>64</v>
      </c>
      <c r="BO1" s="243" t="s">
        <v>65</v>
      </c>
      <c r="BP1" s="243" t="s">
        <v>66</v>
      </c>
      <c r="BQ1" s="243" t="s">
        <v>67</v>
      </c>
      <c r="BR1" s="244" t="s">
        <v>68</v>
      </c>
      <c r="BS1" s="244" t="s">
        <v>69</v>
      </c>
      <c r="BT1" s="243" t="s">
        <v>70</v>
      </c>
      <c r="BU1" s="244" t="s">
        <v>71</v>
      </c>
      <c r="BV1" s="244" t="s">
        <v>72</v>
      </c>
      <c r="BW1" s="243" t="s">
        <v>73</v>
      </c>
      <c r="BX1" s="244" t="s">
        <v>74</v>
      </c>
      <c r="BY1" s="244" t="s">
        <v>75</v>
      </c>
      <c r="BZ1" s="244" t="s">
        <v>76</v>
      </c>
      <c r="CA1" s="243" t="s">
        <v>77</v>
      </c>
      <c r="CB1" s="243" t="s">
        <v>78</v>
      </c>
      <c r="CC1" s="117" t="s">
        <v>79</v>
      </c>
      <c r="CD1" s="116" t="s">
        <v>80</v>
      </c>
      <c r="CE1" s="116" t="s">
        <v>81</v>
      </c>
      <c r="CF1" s="116" t="s">
        <v>82</v>
      </c>
      <c r="CG1" s="245" t="s">
        <v>83</v>
      </c>
      <c r="CH1" s="114" t="s">
        <v>84</v>
      </c>
      <c r="CI1" s="245" t="s">
        <v>323</v>
      </c>
      <c r="CJ1" s="114" t="s">
        <v>85</v>
      </c>
      <c r="CK1" s="115" t="s">
        <v>86</v>
      </c>
      <c r="CL1" s="3"/>
    </row>
    <row r="2" spans="1:90" s="1" customFormat="1" ht="26.25" customHeight="1" x14ac:dyDescent="0.25">
      <c r="A2" s="290"/>
      <c r="B2" s="241"/>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2" t="s">
        <v>235</v>
      </c>
      <c r="CD2" s="343" t="s">
        <v>236</v>
      </c>
      <c r="CE2" s="343" t="s">
        <v>237</v>
      </c>
      <c r="CF2" s="343" t="s">
        <v>238</v>
      </c>
      <c r="CG2" s="344" t="s">
        <v>239</v>
      </c>
      <c r="CH2" s="345" t="s">
        <v>0</v>
      </c>
      <c r="CI2" s="344" t="s">
        <v>240</v>
      </c>
      <c r="CJ2" s="345" t="s">
        <v>241</v>
      </c>
      <c r="CK2" s="346" t="s">
        <v>242</v>
      </c>
      <c r="CL2" s="3"/>
    </row>
    <row r="3" spans="1:90" s="9" customFormat="1" ht="26.25" customHeight="1" x14ac:dyDescent="0.25">
      <c r="A3" s="291" t="s">
        <v>122</v>
      </c>
      <c r="B3" s="232" t="s">
        <v>87</v>
      </c>
      <c r="C3" s="336">
        <v>0</v>
      </c>
      <c r="D3" s="336">
        <v>0</v>
      </c>
      <c r="E3" s="336">
        <v>0</v>
      </c>
      <c r="F3" s="336">
        <v>0</v>
      </c>
      <c r="G3" s="336">
        <v>0</v>
      </c>
      <c r="H3" s="336">
        <v>0</v>
      </c>
      <c r="I3" s="336">
        <v>0</v>
      </c>
      <c r="J3" s="336">
        <v>0</v>
      </c>
      <c r="K3" s="336">
        <v>0</v>
      </c>
      <c r="L3" s="336">
        <v>0</v>
      </c>
      <c r="M3" s="336">
        <v>0</v>
      </c>
      <c r="N3" s="336">
        <v>0</v>
      </c>
      <c r="O3" s="336">
        <v>0</v>
      </c>
      <c r="P3" s="336">
        <v>0</v>
      </c>
      <c r="Q3" s="336">
        <v>0</v>
      </c>
      <c r="R3" s="336">
        <v>0</v>
      </c>
      <c r="S3" s="336">
        <v>0</v>
      </c>
      <c r="T3" s="336">
        <v>0</v>
      </c>
      <c r="U3" s="336">
        <v>0</v>
      </c>
      <c r="V3" s="336">
        <v>0</v>
      </c>
      <c r="W3" s="336">
        <v>0</v>
      </c>
      <c r="X3" s="336">
        <v>0</v>
      </c>
      <c r="Y3" s="336">
        <v>0</v>
      </c>
      <c r="Z3" s="336">
        <v>0</v>
      </c>
      <c r="AA3" s="336">
        <v>0</v>
      </c>
      <c r="AB3" s="336">
        <v>0</v>
      </c>
      <c r="AC3" s="336">
        <v>0</v>
      </c>
      <c r="AD3" s="336">
        <v>0</v>
      </c>
      <c r="AE3" s="336">
        <v>0</v>
      </c>
      <c r="AF3" s="336">
        <v>0</v>
      </c>
      <c r="AG3" s="336">
        <v>0</v>
      </c>
      <c r="AH3" s="336">
        <v>0</v>
      </c>
      <c r="AI3" s="336">
        <v>0</v>
      </c>
      <c r="AJ3" s="336">
        <v>0</v>
      </c>
      <c r="AK3" s="336">
        <v>0</v>
      </c>
      <c r="AL3" s="336">
        <v>0</v>
      </c>
      <c r="AM3" s="336">
        <v>0</v>
      </c>
      <c r="AN3" s="336">
        <v>0</v>
      </c>
      <c r="AO3" s="336">
        <v>0</v>
      </c>
      <c r="AP3" s="336">
        <v>0</v>
      </c>
      <c r="AQ3" s="336">
        <v>0</v>
      </c>
      <c r="AR3" s="336">
        <v>0</v>
      </c>
      <c r="AS3" s="336">
        <v>0</v>
      </c>
      <c r="AT3" s="336">
        <v>0</v>
      </c>
      <c r="AU3" s="336">
        <v>0</v>
      </c>
      <c r="AV3" s="336">
        <v>0</v>
      </c>
      <c r="AW3" s="336">
        <v>0</v>
      </c>
      <c r="AX3" s="336">
        <v>0</v>
      </c>
      <c r="AY3" s="336">
        <v>0</v>
      </c>
      <c r="AZ3" s="336">
        <v>0</v>
      </c>
      <c r="BA3" s="336">
        <v>0</v>
      </c>
      <c r="BB3" s="336">
        <v>0</v>
      </c>
      <c r="BC3" s="336">
        <v>0</v>
      </c>
      <c r="BD3" s="336">
        <v>0</v>
      </c>
      <c r="BE3" s="336">
        <v>0</v>
      </c>
      <c r="BF3" s="336">
        <v>0</v>
      </c>
      <c r="BG3" s="336">
        <v>0</v>
      </c>
      <c r="BH3" s="336">
        <v>0</v>
      </c>
      <c r="BI3" s="336">
        <v>0</v>
      </c>
      <c r="BJ3" s="336">
        <v>0</v>
      </c>
      <c r="BK3" s="336">
        <v>0</v>
      </c>
      <c r="BL3" s="336">
        <v>0</v>
      </c>
      <c r="BM3" s="336">
        <v>0</v>
      </c>
      <c r="BN3" s="336">
        <v>0</v>
      </c>
      <c r="BO3" s="336">
        <v>0</v>
      </c>
      <c r="BP3" s="336">
        <v>0</v>
      </c>
      <c r="BQ3" s="336">
        <v>0</v>
      </c>
      <c r="BR3" s="336">
        <v>0</v>
      </c>
      <c r="BS3" s="336">
        <v>0</v>
      </c>
      <c r="BT3" s="336">
        <v>0</v>
      </c>
      <c r="BU3" s="336">
        <v>0</v>
      </c>
      <c r="BV3" s="336">
        <v>0</v>
      </c>
      <c r="BW3" s="336">
        <v>0</v>
      </c>
      <c r="BX3" s="336">
        <v>0</v>
      </c>
      <c r="BY3" s="336">
        <v>0</v>
      </c>
      <c r="BZ3" s="336">
        <v>0</v>
      </c>
      <c r="CA3" s="336">
        <v>0</v>
      </c>
      <c r="CB3" s="336">
        <v>0</v>
      </c>
      <c r="CC3" s="337"/>
      <c r="CD3" s="337"/>
      <c r="CE3" s="337"/>
      <c r="CF3" s="337"/>
      <c r="CG3" s="337"/>
      <c r="CH3" s="336">
        <v>0</v>
      </c>
      <c r="CI3" s="337"/>
      <c r="CJ3" s="337"/>
      <c r="CK3" s="338">
        <v>0</v>
      </c>
      <c r="CL3" s="8"/>
    </row>
    <row r="4" spans="1:90" s="15" customFormat="1" ht="26.25" customHeight="1" x14ac:dyDescent="0.25">
      <c r="A4" s="292" t="s">
        <v>123</v>
      </c>
      <c r="B4" s="233" t="s">
        <v>88</v>
      </c>
      <c r="C4" s="118">
        <v>0</v>
      </c>
      <c r="D4" s="119">
        <v>0</v>
      </c>
      <c r="E4" s="120">
        <v>0</v>
      </c>
      <c r="F4" s="120">
        <v>0</v>
      </c>
      <c r="G4" s="120">
        <v>0</v>
      </c>
      <c r="H4" s="119">
        <v>0</v>
      </c>
      <c r="I4" s="119">
        <v>0</v>
      </c>
      <c r="J4" s="120">
        <v>0</v>
      </c>
      <c r="K4" s="120">
        <v>0</v>
      </c>
      <c r="L4" s="120">
        <v>0</v>
      </c>
      <c r="M4" s="120">
        <v>0</v>
      </c>
      <c r="N4" s="120">
        <v>0</v>
      </c>
      <c r="O4" s="120">
        <v>0</v>
      </c>
      <c r="P4" s="120">
        <v>0</v>
      </c>
      <c r="Q4" s="120">
        <v>0</v>
      </c>
      <c r="R4" s="120">
        <v>0</v>
      </c>
      <c r="S4" s="120">
        <v>0</v>
      </c>
      <c r="T4" s="120">
        <v>0</v>
      </c>
      <c r="U4" s="120">
        <v>0</v>
      </c>
      <c r="V4" s="120">
        <v>0</v>
      </c>
      <c r="W4" s="120">
        <v>0</v>
      </c>
      <c r="X4" s="120">
        <v>0</v>
      </c>
      <c r="Y4" s="120">
        <v>0</v>
      </c>
      <c r="Z4" s="120">
        <v>0</v>
      </c>
      <c r="AA4" s="120">
        <v>0</v>
      </c>
      <c r="AB4" s="120">
        <v>0</v>
      </c>
      <c r="AC4" s="119">
        <v>0</v>
      </c>
      <c r="AD4" s="119">
        <v>0</v>
      </c>
      <c r="AE4" s="120">
        <v>0</v>
      </c>
      <c r="AF4" s="120">
        <v>0</v>
      </c>
      <c r="AG4" s="119">
        <v>0</v>
      </c>
      <c r="AH4" s="119">
        <v>0</v>
      </c>
      <c r="AI4" s="120">
        <v>0</v>
      </c>
      <c r="AJ4" s="120">
        <v>0</v>
      </c>
      <c r="AK4" s="120">
        <v>0</v>
      </c>
      <c r="AL4" s="119">
        <v>0</v>
      </c>
      <c r="AM4" s="120">
        <v>0</v>
      </c>
      <c r="AN4" s="120">
        <v>0</v>
      </c>
      <c r="AO4" s="120">
        <v>0</v>
      </c>
      <c r="AP4" s="120">
        <v>0</v>
      </c>
      <c r="AQ4" s="120">
        <v>0</v>
      </c>
      <c r="AR4" s="119">
        <v>0</v>
      </c>
      <c r="AS4" s="119">
        <v>0</v>
      </c>
      <c r="AT4" s="120">
        <v>0</v>
      </c>
      <c r="AU4" s="120">
        <v>0</v>
      </c>
      <c r="AV4" s="120">
        <v>0</v>
      </c>
      <c r="AW4" s="120">
        <v>0</v>
      </c>
      <c r="AX4" s="119">
        <v>0</v>
      </c>
      <c r="AY4" s="120">
        <v>0</v>
      </c>
      <c r="AZ4" s="120">
        <v>0</v>
      </c>
      <c r="BA4" s="120">
        <v>0</v>
      </c>
      <c r="BB4" s="119">
        <v>0</v>
      </c>
      <c r="BC4" s="120">
        <v>0</v>
      </c>
      <c r="BD4" s="119">
        <v>0</v>
      </c>
      <c r="BE4" s="120">
        <v>0</v>
      </c>
      <c r="BF4" s="120">
        <v>0</v>
      </c>
      <c r="BG4" s="120">
        <v>0</v>
      </c>
      <c r="BH4" s="120">
        <v>0</v>
      </c>
      <c r="BI4" s="120">
        <v>0</v>
      </c>
      <c r="BJ4" s="119">
        <v>0</v>
      </c>
      <c r="BK4" s="120">
        <v>0</v>
      </c>
      <c r="BL4" s="120">
        <v>0</v>
      </c>
      <c r="BM4" s="120">
        <v>0</v>
      </c>
      <c r="BN4" s="120">
        <v>0</v>
      </c>
      <c r="BO4" s="119">
        <v>0</v>
      </c>
      <c r="BP4" s="119">
        <v>0</v>
      </c>
      <c r="BQ4" s="119">
        <v>0</v>
      </c>
      <c r="BR4" s="120">
        <v>0</v>
      </c>
      <c r="BS4" s="120">
        <v>0</v>
      </c>
      <c r="BT4" s="119">
        <v>0</v>
      </c>
      <c r="BU4" s="120">
        <v>0</v>
      </c>
      <c r="BV4" s="120">
        <v>0</v>
      </c>
      <c r="BW4" s="119">
        <v>0</v>
      </c>
      <c r="BX4" s="120">
        <v>0</v>
      </c>
      <c r="BY4" s="120">
        <v>0</v>
      </c>
      <c r="BZ4" s="120">
        <v>0</v>
      </c>
      <c r="CA4" s="119">
        <v>0</v>
      </c>
      <c r="CB4" s="119">
        <v>0</v>
      </c>
      <c r="CC4" s="47"/>
      <c r="CD4" s="48"/>
      <c r="CE4" s="48"/>
      <c r="CF4" s="48"/>
      <c r="CG4" s="47"/>
      <c r="CH4" s="119">
        <v>0</v>
      </c>
      <c r="CI4" s="47"/>
      <c r="CJ4" s="47"/>
      <c r="CK4" s="121">
        <v>0</v>
      </c>
      <c r="CL4" s="8"/>
    </row>
    <row r="5" spans="1:90" s="15" customFormat="1" ht="26.25" customHeight="1" x14ac:dyDescent="0.25">
      <c r="A5" s="293" t="s">
        <v>124</v>
      </c>
      <c r="B5" s="234" t="s">
        <v>89</v>
      </c>
      <c r="C5" s="50"/>
      <c r="D5" s="66"/>
      <c r="E5" s="67"/>
      <c r="F5" s="67"/>
      <c r="G5" s="67"/>
      <c r="H5" s="66"/>
      <c r="I5" s="66"/>
      <c r="J5" s="67"/>
      <c r="K5" s="67"/>
      <c r="L5" s="67"/>
      <c r="M5" s="67"/>
      <c r="N5" s="67"/>
      <c r="O5" s="67"/>
      <c r="P5" s="67"/>
      <c r="Q5" s="67"/>
      <c r="R5" s="67"/>
      <c r="S5" s="67"/>
      <c r="T5" s="67"/>
      <c r="U5" s="67"/>
      <c r="V5" s="67"/>
      <c r="W5" s="67"/>
      <c r="X5" s="67"/>
      <c r="Y5" s="67"/>
      <c r="Z5" s="67"/>
      <c r="AA5" s="67"/>
      <c r="AB5" s="67"/>
      <c r="AC5" s="66"/>
      <c r="AD5" s="66"/>
      <c r="AE5" s="67"/>
      <c r="AF5" s="67"/>
      <c r="AG5" s="66"/>
      <c r="AH5" s="66"/>
      <c r="AI5" s="67"/>
      <c r="AJ5" s="67"/>
      <c r="AK5" s="67"/>
      <c r="AL5" s="66"/>
      <c r="AM5" s="67"/>
      <c r="AN5" s="67"/>
      <c r="AO5" s="67"/>
      <c r="AP5" s="67"/>
      <c r="AQ5" s="67"/>
      <c r="AR5" s="66"/>
      <c r="AS5" s="66"/>
      <c r="AT5" s="67"/>
      <c r="AU5" s="67"/>
      <c r="AV5" s="67"/>
      <c r="AW5" s="67"/>
      <c r="AX5" s="66"/>
      <c r="AY5" s="67"/>
      <c r="AZ5" s="67"/>
      <c r="BA5" s="67"/>
      <c r="BB5" s="66"/>
      <c r="BC5" s="67"/>
      <c r="BD5" s="66"/>
      <c r="BE5" s="67"/>
      <c r="BF5" s="67"/>
      <c r="BG5" s="67"/>
      <c r="BH5" s="67"/>
      <c r="BI5" s="67"/>
      <c r="BJ5" s="66"/>
      <c r="BK5" s="67"/>
      <c r="BL5" s="67"/>
      <c r="BM5" s="67"/>
      <c r="BN5" s="67"/>
      <c r="BO5" s="66"/>
      <c r="BP5" s="66"/>
      <c r="BQ5" s="66"/>
      <c r="BR5" s="67"/>
      <c r="BS5" s="67"/>
      <c r="BT5" s="66"/>
      <c r="BU5" s="67"/>
      <c r="BV5" s="67"/>
      <c r="BW5" s="66"/>
      <c r="BX5" s="67"/>
      <c r="BY5" s="67"/>
      <c r="BZ5" s="67"/>
      <c r="CA5" s="66"/>
      <c r="CB5" s="66"/>
      <c r="CC5" s="47"/>
      <c r="CD5" s="48"/>
      <c r="CE5" s="48"/>
      <c r="CF5" s="48"/>
      <c r="CG5" s="47"/>
      <c r="CH5" s="47"/>
      <c r="CI5" s="47"/>
      <c r="CJ5" s="47"/>
      <c r="CK5" s="68"/>
      <c r="CL5" s="8"/>
    </row>
    <row r="6" spans="1:90" s="15" customFormat="1" ht="26.25" customHeight="1" x14ac:dyDescent="0.25">
      <c r="A6" s="293" t="s">
        <v>125</v>
      </c>
      <c r="B6" s="234" t="s">
        <v>90</v>
      </c>
      <c r="C6" s="61"/>
      <c r="D6" s="51"/>
      <c r="E6" s="52"/>
      <c r="F6" s="52"/>
      <c r="G6" s="52"/>
      <c r="H6" s="51"/>
      <c r="I6" s="51"/>
      <c r="J6" s="52"/>
      <c r="K6" s="52"/>
      <c r="L6" s="52"/>
      <c r="M6" s="52"/>
      <c r="N6" s="52"/>
      <c r="O6" s="52"/>
      <c r="P6" s="52"/>
      <c r="Q6" s="52"/>
      <c r="R6" s="52"/>
      <c r="S6" s="52"/>
      <c r="T6" s="52"/>
      <c r="U6" s="52"/>
      <c r="V6" s="52"/>
      <c r="W6" s="52"/>
      <c r="X6" s="52"/>
      <c r="Y6" s="52"/>
      <c r="Z6" s="52"/>
      <c r="AA6" s="52"/>
      <c r="AB6" s="52"/>
      <c r="AC6" s="51"/>
      <c r="AD6" s="51"/>
      <c r="AE6" s="52"/>
      <c r="AF6" s="52"/>
      <c r="AG6" s="51"/>
      <c r="AH6" s="51"/>
      <c r="AI6" s="52"/>
      <c r="AJ6" s="52"/>
      <c r="AK6" s="52"/>
      <c r="AL6" s="51"/>
      <c r="AM6" s="52"/>
      <c r="AN6" s="52"/>
      <c r="AO6" s="52"/>
      <c r="AP6" s="52"/>
      <c r="AQ6" s="52"/>
      <c r="AR6" s="51"/>
      <c r="AS6" s="51"/>
      <c r="AT6" s="52"/>
      <c r="AU6" s="52"/>
      <c r="AV6" s="52"/>
      <c r="AW6" s="52"/>
      <c r="AX6" s="51"/>
      <c r="AY6" s="52"/>
      <c r="AZ6" s="52"/>
      <c r="BA6" s="52"/>
      <c r="BB6" s="51"/>
      <c r="BC6" s="52"/>
      <c r="BD6" s="51"/>
      <c r="BE6" s="52"/>
      <c r="BF6" s="52"/>
      <c r="BG6" s="52"/>
      <c r="BH6" s="52"/>
      <c r="BI6" s="52"/>
      <c r="BJ6" s="51"/>
      <c r="BK6" s="52"/>
      <c r="BL6" s="52"/>
      <c r="BM6" s="52"/>
      <c r="BN6" s="52"/>
      <c r="BO6" s="51"/>
      <c r="BP6" s="51"/>
      <c r="BQ6" s="51"/>
      <c r="BR6" s="52"/>
      <c r="BS6" s="52"/>
      <c r="BT6" s="51"/>
      <c r="BU6" s="52"/>
      <c r="BV6" s="52"/>
      <c r="BW6" s="51"/>
      <c r="BX6" s="52"/>
      <c r="BY6" s="52"/>
      <c r="BZ6" s="52"/>
      <c r="CA6" s="51"/>
      <c r="CB6" s="51"/>
      <c r="CC6" s="47"/>
      <c r="CD6" s="48"/>
      <c r="CE6" s="48"/>
      <c r="CF6" s="48"/>
      <c r="CG6" s="47"/>
      <c r="CH6" s="47"/>
      <c r="CI6" s="47"/>
      <c r="CJ6" s="47"/>
      <c r="CK6" s="69"/>
      <c r="CL6" s="8"/>
    </row>
    <row r="7" spans="1:90" s="15" customFormat="1" ht="26.25" customHeight="1" x14ac:dyDescent="0.25">
      <c r="A7" s="293" t="s">
        <v>126</v>
      </c>
      <c r="B7" s="234" t="s">
        <v>91</v>
      </c>
      <c r="C7" s="61"/>
      <c r="D7" s="51"/>
      <c r="E7" s="52"/>
      <c r="F7" s="52"/>
      <c r="G7" s="52"/>
      <c r="H7" s="51"/>
      <c r="I7" s="51"/>
      <c r="J7" s="52"/>
      <c r="K7" s="52"/>
      <c r="L7" s="52"/>
      <c r="M7" s="52"/>
      <c r="N7" s="52"/>
      <c r="O7" s="52"/>
      <c r="P7" s="52"/>
      <c r="Q7" s="52"/>
      <c r="R7" s="52"/>
      <c r="S7" s="52"/>
      <c r="T7" s="52"/>
      <c r="U7" s="52"/>
      <c r="V7" s="52"/>
      <c r="W7" s="52"/>
      <c r="X7" s="52"/>
      <c r="Y7" s="52"/>
      <c r="Z7" s="52"/>
      <c r="AA7" s="52"/>
      <c r="AB7" s="52"/>
      <c r="AC7" s="51"/>
      <c r="AD7" s="51"/>
      <c r="AE7" s="52"/>
      <c r="AF7" s="52"/>
      <c r="AG7" s="51"/>
      <c r="AH7" s="51"/>
      <c r="AI7" s="52"/>
      <c r="AJ7" s="52"/>
      <c r="AK7" s="52"/>
      <c r="AL7" s="51"/>
      <c r="AM7" s="52"/>
      <c r="AN7" s="52"/>
      <c r="AO7" s="52"/>
      <c r="AP7" s="52"/>
      <c r="AQ7" s="52"/>
      <c r="AR7" s="51"/>
      <c r="AS7" s="51"/>
      <c r="AT7" s="52"/>
      <c r="AU7" s="52"/>
      <c r="AV7" s="52"/>
      <c r="AW7" s="52"/>
      <c r="AX7" s="51"/>
      <c r="AY7" s="52"/>
      <c r="AZ7" s="52"/>
      <c r="BA7" s="52"/>
      <c r="BB7" s="51"/>
      <c r="BC7" s="52"/>
      <c r="BD7" s="51"/>
      <c r="BE7" s="52"/>
      <c r="BF7" s="52"/>
      <c r="BG7" s="52"/>
      <c r="BH7" s="52"/>
      <c r="BI7" s="52"/>
      <c r="BJ7" s="51"/>
      <c r="BK7" s="52"/>
      <c r="BL7" s="52"/>
      <c r="BM7" s="52"/>
      <c r="BN7" s="52"/>
      <c r="BO7" s="51"/>
      <c r="BP7" s="51"/>
      <c r="BQ7" s="51"/>
      <c r="BR7" s="52"/>
      <c r="BS7" s="52"/>
      <c r="BT7" s="51"/>
      <c r="BU7" s="52"/>
      <c r="BV7" s="52"/>
      <c r="BW7" s="51"/>
      <c r="BX7" s="52"/>
      <c r="BY7" s="52"/>
      <c r="BZ7" s="52"/>
      <c r="CA7" s="51"/>
      <c r="CB7" s="51"/>
      <c r="CC7" s="47"/>
      <c r="CD7" s="48"/>
      <c r="CE7" s="48"/>
      <c r="CF7" s="48"/>
      <c r="CG7" s="47"/>
      <c r="CH7" s="47"/>
      <c r="CI7" s="47"/>
      <c r="CJ7" s="47"/>
      <c r="CK7" s="69"/>
      <c r="CL7" s="8"/>
    </row>
    <row r="8" spans="1:90" s="15" customFormat="1" ht="26.25" customHeight="1" x14ac:dyDescent="0.25">
      <c r="A8" s="293" t="s">
        <v>127</v>
      </c>
      <c r="B8" s="234" t="s">
        <v>92</v>
      </c>
      <c r="C8" s="61"/>
      <c r="D8" s="51"/>
      <c r="E8" s="52"/>
      <c r="F8" s="52"/>
      <c r="G8" s="52"/>
      <c r="H8" s="51"/>
      <c r="I8" s="51"/>
      <c r="J8" s="52"/>
      <c r="K8" s="52"/>
      <c r="L8" s="52"/>
      <c r="M8" s="52"/>
      <c r="N8" s="52"/>
      <c r="O8" s="52"/>
      <c r="P8" s="52"/>
      <c r="Q8" s="52"/>
      <c r="R8" s="52"/>
      <c r="S8" s="52"/>
      <c r="T8" s="52"/>
      <c r="U8" s="52"/>
      <c r="V8" s="52"/>
      <c r="W8" s="52"/>
      <c r="X8" s="52"/>
      <c r="Y8" s="52"/>
      <c r="Z8" s="52"/>
      <c r="AA8" s="52"/>
      <c r="AB8" s="52"/>
      <c r="AC8" s="51"/>
      <c r="AD8" s="51"/>
      <c r="AE8" s="52"/>
      <c r="AF8" s="52"/>
      <c r="AG8" s="51"/>
      <c r="AH8" s="51"/>
      <c r="AI8" s="52"/>
      <c r="AJ8" s="52"/>
      <c r="AK8" s="52"/>
      <c r="AL8" s="51"/>
      <c r="AM8" s="52"/>
      <c r="AN8" s="52"/>
      <c r="AO8" s="52"/>
      <c r="AP8" s="52"/>
      <c r="AQ8" s="52"/>
      <c r="AR8" s="51"/>
      <c r="AS8" s="51"/>
      <c r="AT8" s="52"/>
      <c r="AU8" s="52"/>
      <c r="AV8" s="52"/>
      <c r="AW8" s="52"/>
      <c r="AX8" s="51"/>
      <c r="AY8" s="52"/>
      <c r="AZ8" s="52"/>
      <c r="BA8" s="52"/>
      <c r="BB8" s="51"/>
      <c r="BC8" s="52"/>
      <c r="BD8" s="51"/>
      <c r="BE8" s="52"/>
      <c r="BF8" s="52"/>
      <c r="BG8" s="52"/>
      <c r="BH8" s="52"/>
      <c r="BI8" s="52"/>
      <c r="BJ8" s="51"/>
      <c r="BK8" s="52"/>
      <c r="BL8" s="52"/>
      <c r="BM8" s="52"/>
      <c r="BN8" s="52"/>
      <c r="BO8" s="51"/>
      <c r="BP8" s="51"/>
      <c r="BQ8" s="51"/>
      <c r="BR8" s="52"/>
      <c r="BS8" s="52"/>
      <c r="BT8" s="51"/>
      <c r="BU8" s="52"/>
      <c r="BV8" s="52"/>
      <c r="BW8" s="51"/>
      <c r="BX8" s="52"/>
      <c r="BY8" s="52"/>
      <c r="BZ8" s="52"/>
      <c r="CA8" s="51"/>
      <c r="CB8" s="51"/>
      <c r="CC8" s="47"/>
      <c r="CD8" s="48"/>
      <c r="CE8" s="48"/>
      <c r="CF8" s="48"/>
      <c r="CG8" s="47"/>
      <c r="CH8" s="47"/>
      <c r="CI8" s="47"/>
      <c r="CJ8" s="47"/>
      <c r="CK8" s="69"/>
      <c r="CL8" s="8"/>
    </row>
    <row r="9" spans="1:90" s="15" customFormat="1" ht="26.25" customHeight="1" x14ac:dyDescent="0.25">
      <c r="A9" s="293" t="s">
        <v>128</v>
      </c>
      <c r="B9" s="234" t="s">
        <v>93</v>
      </c>
      <c r="C9" s="61"/>
      <c r="D9" s="51"/>
      <c r="E9" s="52"/>
      <c r="F9" s="52"/>
      <c r="G9" s="52"/>
      <c r="H9" s="51"/>
      <c r="I9" s="51"/>
      <c r="J9" s="52"/>
      <c r="K9" s="52"/>
      <c r="L9" s="52"/>
      <c r="M9" s="52"/>
      <c r="N9" s="52"/>
      <c r="O9" s="52"/>
      <c r="P9" s="52"/>
      <c r="Q9" s="52"/>
      <c r="R9" s="52"/>
      <c r="S9" s="52"/>
      <c r="T9" s="52"/>
      <c r="U9" s="52"/>
      <c r="V9" s="52"/>
      <c r="W9" s="52"/>
      <c r="X9" s="52"/>
      <c r="Y9" s="52"/>
      <c r="Z9" s="52"/>
      <c r="AA9" s="52"/>
      <c r="AB9" s="52"/>
      <c r="AC9" s="51"/>
      <c r="AD9" s="51"/>
      <c r="AE9" s="52"/>
      <c r="AF9" s="52"/>
      <c r="AG9" s="51"/>
      <c r="AH9" s="51"/>
      <c r="AI9" s="52"/>
      <c r="AJ9" s="52"/>
      <c r="AK9" s="52"/>
      <c r="AL9" s="51"/>
      <c r="AM9" s="52"/>
      <c r="AN9" s="52"/>
      <c r="AO9" s="52"/>
      <c r="AP9" s="52"/>
      <c r="AQ9" s="52"/>
      <c r="AR9" s="51"/>
      <c r="AS9" s="51"/>
      <c r="AT9" s="52"/>
      <c r="AU9" s="52"/>
      <c r="AV9" s="52"/>
      <c r="AW9" s="52"/>
      <c r="AX9" s="51"/>
      <c r="AY9" s="52"/>
      <c r="AZ9" s="52"/>
      <c r="BA9" s="52"/>
      <c r="BB9" s="51"/>
      <c r="BC9" s="52"/>
      <c r="BD9" s="51"/>
      <c r="BE9" s="52"/>
      <c r="BF9" s="52"/>
      <c r="BG9" s="52"/>
      <c r="BH9" s="52"/>
      <c r="BI9" s="52"/>
      <c r="BJ9" s="51"/>
      <c r="BK9" s="52"/>
      <c r="BL9" s="52"/>
      <c r="BM9" s="52"/>
      <c r="BN9" s="52"/>
      <c r="BO9" s="51"/>
      <c r="BP9" s="51"/>
      <c r="BQ9" s="51"/>
      <c r="BR9" s="52"/>
      <c r="BS9" s="52"/>
      <c r="BT9" s="51"/>
      <c r="BU9" s="52"/>
      <c r="BV9" s="52"/>
      <c r="BW9" s="51"/>
      <c r="BX9" s="52"/>
      <c r="BY9" s="52"/>
      <c r="BZ9" s="52"/>
      <c r="CA9" s="51"/>
      <c r="CB9" s="51"/>
      <c r="CC9" s="47"/>
      <c r="CD9" s="48"/>
      <c r="CE9" s="48"/>
      <c r="CF9" s="48"/>
      <c r="CG9" s="47"/>
      <c r="CH9" s="47"/>
      <c r="CI9" s="47"/>
      <c r="CJ9" s="47"/>
      <c r="CK9" s="69"/>
      <c r="CL9" s="8"/>
    </row>
    <row r="10" spans="1:90" s="15" customFormat="1" ht="26.25" customHeight="1" x14ac:dyDescent="0.25">
      <c r="A10" s="293" t="s">
        <v>129</v>
      </c>
      <c r="B10" s="235" t="s">
        <v>94</v>
      </c>
      <c r="C10" s="70"/>
      <c r="D10" s="71"/>
      <c r="E10" s="72"/>
      <c r="F10" s="72"/>
      <c r="G10" s="72"/>
      <c r="H10" s="71"/>
      <c r="I10" s="71"/>
      <c r="J10" s="72"/>
      <c r="K10" s="72"/>
      <c r="L10" s="72"/>
      <c r="M10" s="72"/>
      <c r="N10" s="72"/>
      <c r="O10" s="72"/>
      <c r="P10" s="72"/>
      <c r="Q10" s="72"/>
      <c r="R10" s="72"/>
      <c r="S10" s="72"/>
      <c r="T10" s="72"/>
      <c r="U10" s="72"/>
      <c r="V10" s="72"/>
      <c r="W10" s="72"/>
      <c r="X10" s="72"/>
      <c r="Y10" s="72"/>
      <c r="Z10" s="72"/>
      <c r="AA10" s="72"/>
      <c r="AB10" s="72"/>
      <c r="AC10" s="71"/>
      <c r="AD10" s="71"/>
      <c r="AE10" s="72"/>
      <c r="AF10" s="72"/>
      <c r="AG10" s="71"/>
      <c r="AH10" s="71"/>
      <c r="AI10" s="72"/>
      <c r="AJ10" s="72"/>
      <c r="AK10" s="72"/>
      <c r="AL10" s="71"/>
      <c r="AM10" s="72"/>
      <c r="AN10" s="72"/>
      <c r="AO10" s="72"/>
      <c r="AP10" s="72"/>
      <c r="AQ10" s="72"/>
      <c r="AR10" s="71"/>
      <c r="AS10" s="71"/>
      <c r="AT10" s="72"/>
      <c r="AU10" s="72"/>
      <c r="AV10" s="72"/>
      <c r="AW10" s="72"/>
      <c r="AX10" s="71"/>
      <c r="AY10" s="72"/>
      <c r="AZ10" s="72"/>
      <c r="BA10" s="72"/>
      <c r="BB10" s="71"/>
      <c r="BC10" s="72"/>
      <c r="BD10" s="71"/>
      <c r="BE10" s="72"/>
      <c r="BF10" s="72"/>
      <c r="BG10" s="72"/>
      <c r="BH10" s="72"/>
      <c r="BI10" s="72"/>
      <c r="BJ10" s="71"/>
      <c r="BK10" s="72"/>
      <c r="BL10" s="72"/>
      <c r="BM10" s="72"/>
      <c r="BN10" s="72"/>
      <c r="BO10" s="71"/>
      <c r="BP10" s="71"/>
      <c r="BQ10" s="71"/>
      <c r="BR10" s="72"/>
      <c r="BS10" s="72"/>
      <c r="BT10" s="71"/>
      <c r="BU10" s="72"/>
      <c r="BV10" s="72"/>
      <c r="BW10" s="71"/>
      <c r="BX10" s="72"/>
      <c r="BY10" s="72"/>
      <c r="BZ10" s="72"/>
      <c r="CA10" s="71"/>
      <c r="CB10" s="71"/>
      <c r="CC10" s="47"/>
      <c r="CD10" s="48"/>
      <c r="CE10" s="48"/>
      <c r="CF10" s="48"/>
      <c r="CG10" s="47"/>
      <c r="CH10" s="47"/>
      <c r="CI10" s="47"/>
      <c r="CJ10" s="47"/>
      <c r="CK10" s="73"/>
      <c r="CL10" s="8"/>
    </row>
    <row r="11" spans="1:90" s="22" customFormat="1" ht="26.25" customHeight="1" x14ac:dyDescent="0.25">
      <c r="A11" s="291" t="s">
        <v>130</v>
      </c>
      <c r="B11" s="232" t="s">
        <v>95</v>
      </c>
      <c r="C11" s="127">
        <v>1144837.0154915466</v>
      </c>
      <c r="D11" s="122">
        <v>30149.74424275801</v>
      </c>
      <c r="E11" s="122">
        <v>24449.71054854395</v>
      </c>
      <c r="F11" s="122">
        <v>3288.7952778769441</v>
      </c>
      <c r="G11" s="122">
        <v>2411.2384163371198</v>
      </c>
      <c r="H11" s="122">
        <v>7319.4307802095818</v>
      </c>
      <c r="I11" s="122">
        <v>492597.99300598633</v>
      </c>
      <c r="J11" s="122">
        <v>42426.501448522198</v>
      </c>
      <c r="K11" s="122">
        <v>5516.9901972642147</v>
      </c>
      <c r="L11" s="122">
        <v>3161.6217929192444</v>
      </c>
      <c r="M11" s="122">
        <v>11255.5215144632</v>
      </c>
      <c r="N11" s="122">
        <v>8119.5782992701261</v>
      </c>
      <c r="O11" s="122">
        <v>85201.480323789685</v>
      </c>
      <c r="P11" s="122">
        <v>128701.0249459091</v>
      </c>
      <c r="Q11" s="122">
        <v>2440.6484612581744</v>
      </c>
      <c r="R11" s="122">
        <v>4128.3866490174778</v>
      </c>
      <c r="S11" s="122">
        <v>40663.199889549876</v>
      </c>
      <c r="T11" s="122">
        <v>140512.25306113841</v>
      </c>
      <c r="U11" s="122">
        <v>4542.0951613776188</v>
      </c>
      <c r="V11" s="122">
        <v>1091.0666486922446</v>
      </c>
      <c r="W11" s="122">
        <v>1706.7820806620582</v>
      </c>
      <c r="X11" s="122">
        <v>3516.6037249997848</v>
      </c>
      <c r="Y11" s="122">
        <v>2588.598444608499</v>
      </c>
      <c r="Z11" s="122">
        <v>670.9310766123308</v>
      </c>
      <c r="AA11" s="122">
        <v>3952.4305088630763</v>
      </c>
      <c r="AB11" s="122">
        <v>2402.2787770690884</v>
      </c>
      <c r="AC11" s="122">
        <v>238640.00894031982</v>
      </c>
      <c r="AD11" s="122">
        <v>7265.6668566801909</v>
      </c>
      <c r="AE11" s="122">
        <v>418.21368785363472</v>
      </c>
      <c r="AF11" s="122">
        <v>6847.4531688265552</v>
      </c>
      <c r="AG11" s="122">
        <v>51015.985704566898</v>
      </c>
      <c r="AH11" s="122">
        <v>32812.025883140639</v>
      </c>
      <c r="AI11" s="122">
        <v>4404.1934055938655</v>
      </c>
      <c r="AJ11" s="122">
        <v>15713.190119527573</v>
      </c>
      <c r="AK11" s="122">
        <v>12694.642358019197</v>
      </c>
      <c r="AL11" s="122">
        <v>182282.61034907354</v>
      </c>
      <c r="AM11" s="122">
        <v>57259.209838881812</v>
      </c>
      <c r="AN11" s="122">
        <v>43150.195787195218</v>
      </c>
      <c r="AO11" s="122">
        <v>49527.841278125954</v>
      </c>
      <c r="AP11" s="122">
        <v>30385.003522602987</v>
      </c>
      <c r="AQ11" s="122">
        <v>1960.3599222675773</v>
      </c>
      <c r="AR11" s="122">
        <v>9500.5430857691044</v>
      </c>
      <c r="AS11" s="122">
        <v>4445.3130371495818</v>
      </c>
      <c r="AT11" s="122">
        <v>1447.9568500966238</v>
      </c>
      <c r="AU11" s="122">
        <v>943.79881273957221</v>
      </c>
      <c r="AV11" s="122">
        <v>529.20642846399426</v>
      </c>
      <c r="AW11" s="122">
        <v>1524.3509458493904</v>
      </c>
      <c r="AX11" s="122">
        <v>4308.2128242560075</v>
      </c>
      <c r="AY11" s="122">
        <v>1621.46467428613</v>
      </c>
      <c r="AZ11" s="122">
        <v>662.31141283304203</v>
      </c>
      <c r="BA11" s="122">
        <v>2024.4367371368351</v>
      </c>
      <c r="BB11" s="122">
        <v>2107.8568638020092</v>
      </c>
      <c r="BC11" s="122">
        <v>0</v>
      </c>
      <c r="BD11" s="122">
        <v>15082.952584258413</v>
      </c>
      <c r="BE11" s="122">
        <v>8946.7965690993933</v>
      </c>
      <c r="BF11" s="122">
        <v>3071.0226216602337</v>
      </c>
      <c r="BG11" s="122">
        <v>1882.1050509917638</v>
      </c>
      <c r="BH11" s="122">
        <v>645.56598194249705</v>
      </c>
      <c r="BI11" s="122">
        <v>537.4623605645271</v>
      </c>
      <c r="BJ11" s="122">
        <v>14385.561251232482</v>
      </c>
      <c r="BK11" s="122">
        <v>4984.2894161767053</v>
      </c>
      <c r="BL11" s="122">
        <v>3192.7527369776449</v>
      </c>
      <c r="BM11" s="122">
        <v>264.98715228598689</v>
      </c>
      <c r="BN11" s="122">
        <v>5943.5319457921451</v>
      </c>
      <c r="BO11" s="122">
        <v>16504.277983448828</v>
      </c>
      <c r="BP11" s="122">
        <v>10038.177236992375</v>
      </c>
      <c r="BQ11" s="122">
        <v>15319.286691121491</v>
      </c>
      <c r="BR11" s="122">
        <v>9822.3690911731974</v>
      </c>
      <c r="BS11" s="122">
        <v>5496.9175999482941</v>
      </c>
      <c r="BT11" s="122">
        <v>4269.5105492943994</v>
      </c>
      <c r="BU11" s="122">
        <v>2183.9954236209624</v>
      </c>
      <c r="BV11" s="122">
        <v>2085.5151256734371</v>
      </c>
      <c r="BW11" s="122">
        <v>6205.0726766564285</v>
      </c>
      <c r="BX11" s="122">
        <v>1342.2717837044038</v>
      </c>
      <c r="BY11" s="122">
        <v>1249.7636299069029</v>
      </c>
      <c r="BZ11" s="122">
        <v>3613.0372630451207</v>
      </c>
      <c r="CA11" s="122">
        <v>586.78494483074326</v>
      </c>
      <c r="CB11" s="122">
        <v>0</v>
      </c>
      <c r="CC11" s="128">
        <v>402041.91607988311</v>
      </c>
      <c r="CD11" s="129">
        <v>225614.70799343393</v>
      </c>
      <c r="CE11" s="129">
        <v>125093.12451093062</v>
      </c>
      <c r="CF11" s="129">
        <v>51334.083575518569</v>
      </c>
      <c r="CG11" s="74"/>
      <c r="CH11" s="122">
        <v>0</v>
      </c>
      <c r="CI11" s="49"/>
      <c r="CJ11" s="58"/>
      <c r="CK11" s="126">
        <v>1546878.9315714298</v>
      </c>
      <c r="CL11" s="8"/>
    </row>
    <row r="12" spans="1:90" s="22" customFormat="1" ht="26.25" customHeight="1" x14ac:dyDescent="0.25">
      <c r="A12" s="292" t="s">
        <v>131</v>
      </c>
      <c r="B12" s="236" t="s">
        <v>96</v>
      </c>
      <c r="C12" s="118">
        <v>119097.34335336546</v>
      </c>
      <c r="D12" s="130">
        <v>236.68578428600955</v>
      </c>
      <c r="E12" s="131">
        <v>236.68578428600955</v>
      </c>
      <c r="F12" s="131">
        <v>0</v>
      </c>
      <c r="G12" s="131">
        <v>0</v>
      </c>
      <c r="H12" s="130">
        <v>1577.8592931989069</v>
      </c>
      <c r="I12" s="130">
        <v>85766.533168835347</v>
      </c>
      <c r="J12" s="131">
        <v>1352.577902</v>
      </c>
      <c r="K12" s="131">
        <v>0</v>
      </c>
      <c r="L12" s="131">
        <v>3.1035710716848804E-2</v>
      </c>
      <c r="M12" s="131">
        <v>540.35225807084043</v>
      </c>
      <c r="N12" s="131">
        <v>654.34074192915955</v>
      </c>
      <c r="O12" s="131">
        <v>24238.830528000002</v>
      </c>
      <c r="P12" s="131">
        <v>36.918000000000006</v>
      </c>
      <c r="Q12" s="131">
        <v>0</v>
      </c>
      <c r="R12" s="131">
        <v>6.4776399222376657E-2</v>
      </c>
      <c r="S12" s="131">
        <v>7183.163886201095</v>
      </c>
      <c r="T12" s="131">
        <v>51760.191839343788</v>
      </c>
      <c r="U12" s="131">
        <v>0</v>
      </c>
      <c r="V12" s="131">
        <v>0</v>
      </c>
      <c r="W12" s="131">
        <v>0</v>
      </c>
      <c r="X12" s="131">
        <v>0</v>
      </c>
      <c r="Y12" s="131">
        <v>0</v>
      </c>
      <c r="Z12" s="131">
        <v>0</v>
      </c>
      <c r="AA12" s="131">
        <v>6.2201180515811368E-2</v>
      </c>
      <c r="AB12" s="131">
        <v>0</v>
      </c>
      <c r="AC12" s="130">
        <v>31513.484039176084</v>
      </c>
      <c r="AD12" s="130">
        <v>3.3430153738038364E-2</v>
      </c>
      <c r="AE12" s="131">
        <v>2.1799802307155267E-3</v>
      </c>
      <c r="AF12" s="131">
        <v>3.1250173507322836E-2</v>
      </c>
      <c r="AG12" s="130">
        <v>0.57448670954496306</v>
      </c>
      <c r="AH12" s="130">
        <v>0.95346806178833021</v>
      </c>
      <c r="AI12" s="131">
        <v>0.14237369450998297</v>
      </c>
      <c r="AJ12" s="131">
        <v>0.21118640483509091</v>
      </c>
      <c r="AK12" s="131">
        <v>0.59990796244325628</v>
      </c>
      <c r="AL12" s="130">
        <v>0</v>
      </c>
      <c r="AM12" s="131">
        <v>0</v>
      </c>
      <c r="AN12" s="131">
        <v>0</v>
      </c>
      <c r="AO12" s="131">
        <v>0</v>
      </c>
      <c r="AP12" s="131">
        <v>0</v>
      </c>
      <c r="AQ12" s="131">
        <v>0</v>
      </c>
      <c r="AR12" s="130">
        <v>0.32314722414734787</v>
      </c>
      <c r="AS12" s="130">
        <v>3.5466569593064442E-3</v>
      </c>
      <c r="AT12" s="131">
        <v>0</v>
      </c>
      <c r="AU12" s="131">
        <v>3.5170178650459206E-3</v>
      </c>
      <c r="AV12" s="131">
        <v>0</v>
      </c>
      <c r="AW12" s="131">
        <v>2.96390942605234E-5</v>
      </c>
      <c r="AX12" s="130">
        <v>6.9122004510043368E-4</v>
      </c>
      <c r="AY12" s="131">
        <v>1.911702607986702E-4</v>
      </c>
      <c r="AZ12" s="131">
        <v>5.7384636506563959E-5</v>
      </c>
      <c r="BA12" s="131">
        <v>4.4266514779519955E-4</v>
      </c>
      <c r="BB12" s="130">
        <v>6.4119115267889711E-3</v>
      </c>
      <c r="BC12" s="131">
        <v>0</v>
      </c>
      <c r="BD12" s="130">
        <v>7.6147367503751007E-2</v>
      </c>
      <c r="BE12" s="131">
        <v>1.6969841561566064E-2</v>
      </c>
      <c r="BF12" s="131">
        <v>6.9335984412980658E-4</v>
      </c>
      <c r="BG12" s="131">
        <v>5.722590762177697E-2</v>
      </c>
      <c r="BH12" s="131">
        <v>1.1893941015820565E-4</v>
      </c>
      <c r="BI12" s="131">
        <v>1.1393190661199556E-3</v>
      </c>
      <c r="BJ12" s="130">
        <v>1.0237320785754299E-3</v>
      </c>
      <c r="BK12" s="131">
        <v>5.1019786157031584E-5</v>
      </c>
      <c r="BL12" s="131">
        <v>1.5390605871642979E-4</v>
      </c>
      <c r="BM12" s="131">
        <v>0</v>
      </c>
      <c r="BN12" s="131">
        <v>8.1880623370196842E-4</v>
      </c>
      <c r="BO12" s="130">
        <v>0.17122600936600016</v>
      </c>
      <c r="BP12" s="130">
        <v>0.38422794423138312</v>
      </c>
      <c r="BQ12" s="130">
        <v>0.19322832538091261</v>
      </c>
      <c r="BR12" s="131">
        <v>7.8986964208682828E-2</v>
      </c>
      <c r="BS12" s="131">
        <v>0.1142413611722298</v>
      </c>
      <c r="BT12" s="130">
        <v>2.4648533967526035E-2</v>
      </c>
      <c r="BU12" s="131">
        <v>1.278159966942153E-2</v>
      </c>
      <c r="BV12" s="131">
        <v>1.1866934298104505E-2</v>
      </c>
      <c r="BW12" s="130">
        <v>3.5384018825257421E-2</v>
      </c>
      <c r="BX12" s="131">
        <v>3.2129303529871756E-4</v>
      </c>
      <c r="BY12" s="131">
        <v>3.2786533399795009E-2</v>
      </c>
      <c r="BZ12" s="131">
        <v>2.2761923901636976E-3</v>
      </c>
      <c r="CA12" s="130">
        <v>0</v>
      </c>
      <c r="CB12" s="130">
        <v>0</v>
      </c>
      <c r="CC12" s="132">
        <v>2793.7333944961347</v>
      </c>
      <c r="CD12" s="133">
        <v>2628.9415467318781</v>
      </c>
      <c r="CE12" s="133">
        <v>0</v>
      </c>
      <c r="CF12" s="133">
        <v>164.79184776425637</v>
      </c>
      <c r="CG12" s="60"/>
      <c r="CH12" s="123">
        <v>0</v>
      </c>
      <c r="CI12" s="59"/>
      <c r="CJ12" s="47"/>
      <c r="CK12" s="121">
        <v>121891.07674786159</v>
      </c>
      <c r="CL12" s="8"/>
    </row>
    <row r="13" spans="1:90" s="22" customFormat="1" ht="26.25" customHeight="1" x14ac:dyDescent="0.25">
      <c r="A13" s="293" t="s">
        <v>132</v>
      </c>
      <c r="B13" s="237" t="s">
        <v>97</v>
      </c>
      <c r="C13" s="118">
        <v>0</v>
      </c>
      <c r="D13" s="130">
        <v>0</v>
      </c>
      <c r="E13" s="131">
        <v>0</v>
      </c>
      <c r="F13" s="131">
        <v>0</v>
      </c>
      <c r="G13" s="131">
        <v>0</v>
      </c>
      <c r="H13" s="130">
        <v>0</v>
      </c>
      <c r="I13" s="130">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0">
        <v>0</v>
      </c>
      <c r="AD13" s="130">
        <v>0</v>
      </c>
      <c r="AE13" s="131">
        <v>0</v>
      </c>
      <c r="AF13" s="131">
        <v>0</v>
      </c>
      <c r="AG13" s="130">
        <v>0</v>
      </c>
      <c r="AH13" s="130">
        <v>0</v>
      </c>
      <c r="AI13" s="131">
        <v>0</v>
      </c>
      <c r="AJ13" s="131">
        <v>0</v>
      </c>
      <c r="AK13" s="131">
        <v>0</v>
      </c>
      <c r="AL13" s="130">
        <v>0</v>
      </c>
      <c r="AM13" s="131">
        <v>0</v>
      </c>
      <c r="AN13" s="131">
        <v>0</v>
      </c>
      <c r="AO13" s="131">
        <v>0</v>
      </c>
      <c r="AP13" s="131">
        <v>0</v>
      </c>
      <c r="AQ13" s="131">
        <v>0</v>
      </c>
      <c r="AR13" s="130">
        <v>0</v>
      </c>
      <c r="AS13" s="130">
        <v>0</v>
      </c>
      <c r="AT13" s="131">
        <v>0</v>
      </c>
      <c r="AU13" s="131">
        <v>0</v>
      </c>
      <c r="AV13" s="131">
        <v>0</v>
      </c>
      <c r="AW13" s="131">
        <v>0</v>
      </c>
      <c r="AX13" s="130">
        <v>0</v>
      </c>
      <c r="AY13" s="131">
        <v>0</v>
      </c>
      <c r="AZ13" s="131">
        <v>0</v>
      </c>
      <c r="BA13" s="131">
        <v>0</v>
      </c>
      <c r="BB13" s="130">
        <v>0</v>
      </c>
      <c r="BC13" s="131">
        <v>0</v>
      </c>
      <c r="BD13" s="130">
        <v>0</v>
      </c>
      <c r="BE13" s="131">
        <v>0</v>
      </c>
      <c r="BF13" s="131">
        <v>0</v>
      </c>
      <c r="BG13" s="131">
        <v>0</v>
      </c>
      <c r="BH13" s="131">
        <v>0</v>
      </c>
      <c r="BI13" s="131">
        <v>0</v>
      </c>
      <c r="BJ13" s="130">
        <v>0</v>
      </c>
      <c r="BK13" s="131">
        <v>0</v>
      </c>
      <c r="BL13" s="131">
        <v>0</v>
      </c>
      <c r="BM13" s="131">
        <v>0</v>
      </c>
      <c r="BN13" s="131">
        <v>0</v>
      </c>
      <c r="BO13" s="130">
        <v>0</v>
      </c>
      <c r="BP13" s="130">
        <v>0</v>
      </c>
      <c r="BQ13" s="130">
        <v>0</v>
      </c>
      <c r="BR13" s="131">
        <v>0</v>
      </c>
      <c r="BS13" s="131">
        <v>0</v>
      </c>
      <c r="BT13" s="130">
        <v>0</v>
      </c>
      <c r="BU13" s="131">
        <v>0</v>
      </c>
      <c r="BV13" s="131">
        <v>0</v>
      </c>
      <c r="BW13" s="130">
        <v>0</v>
      </c>
      <c r="BX13" s="131">
        <v>0</v>
      </c>
      <c r="BY13" s="131">
        <v>0</v>
      </c>
      <c r="BZ13" s="131">
        <v>0</v>
      </c>
      <c r="CA13" s="130">
        <v>0</v>
      </c>
      <c r="CB13" s="130">
        <v>0</v>
      </c>
      <c r="CC13" s="130">
        <v>0</v>
      </c>
      <c r="CD13" s="131">
        <v>0</v>
      </c>
      <c r="CE13" s="131">
        <v>0</v>
      </c>
      <c r="CF13" s="131">
        <v>0</v>
      </c>
      <c r="CG13" s="47"/>
      <c r="CH13" s="124">
        <v>0</v>
      </c>
      <c r="CI13" s="61"/>
      <c r="CJ13" s="47"/>
      <c r="CK13" s="125">
        <v>0</v>
      </c>
      <c r="CL13" s="8"/>
    </row>
    <row r="14" spans="1:90" s="22" customFormat="1" ht="26.25" customHeight="1" x14ac:dyDescent="0.25">
      <c r="A14" s="293" t="s">
        <v>133</v>
      </c>
      <c r="B14" s="237" t="s">
        <v>98</v>
      </c>
      <c r="C14" s="118">
        <v>33138.143378866989</v>
      </c>
      <c r="D14" s="130">
        <v>0</v>
      </c>
      <c r="E14" s="131">
        <v>0</v>
      </c>
      <c r="F14" s="131">
        <v>0</v>
      </c>
      <c r="G14" s="131">
        <v>0</v>
      </c>
      <c r="H14" s="130">
        <v>0</v>
      </c>
      <c r="I14" s="130">
        <v>17743.61410347635</v>
      </c>
      <c r="J14" s="131">
        <v>0</v>
      </c>
      <c r="K14" s="131">
        <v>0</v>
      </c>
      <c r="L14" s="131">
        <v>0</v>
      </c>
      <c r="M14" s="131">
        <v>0</v>
      </c>
      <c r="N14" s="131">
        <v>0</v>
      </c>
      <c r="O14" s="131">
        <v>2318.7579999999984</v>
      </c>
      <c r="P14" s="131">
        <v>0</v>
      </c>
      <c r="Q14" s="131">
        <v>0</v>
      </c>
      <c r="R14" s="131">
        <v>0</v>
      </c>
      <c r="S14" s="131">
        <v>0</v>
      </c>
      <c r="T14" s="131">
        <v>15424.856103476352</v>
      </c>
      <c r="U14" s="131">
        <v>0</v>
      </c>
      <c r="V14" s="131">
        <v>0</v>
      </c>
      <c r="W14" s="131">
        <v>0</v>
      </c>
      <c r="X14" s="131">
        <v>0</v>
      </c>
      <c r="Y14" s="131">
        <v>0</v>
      </c>
      <c r="Z14" s="131">
        <v>0</v>
      </c>
      <c r="AA14" s="131">
        <v>0</v>
      </c>
      <c r="AB14" s="131">
        <v>0</v>
      </c>
      <c r="AC14" s="130">
        <v>15394.52927539064</v>
      </c>
      <c r="AD14" s="130">
        <v>0</v>
      </c>
      <c r="AE14" s="131">
        <v>0</v>
      </c>
      <c r="AF14" s="131">
        <v>0</v>
      </c>
      <c r="AG14" s="130">
        <v>0</v>
      </c>
      <c r="AH14" s="130">
        <v>0</v>
      </c>
      <c r="AI14" s="131">
        <v>0</v>
      </c>
      <c r="AJ14" s="131">
        <v>0</v>
      </c>
      <c r="AK14" s="131">
        <v>0</v>
      </c>
      <c r="AL14" s="130">
        <v>0</v>
      </c>
      <c r="AM14" s="131">
        <v>0</v>
      </c>
      <c r="AN14" s="131">
        <v>0</v>
      </c>
      <c r="AO14" s="131">
        <v>0</v>
      </c>
      <c r="AP14" s="131">
        <v>0</v>
      </c>
      <c r="AQ14" s="131">
        <v>0</v>
      </c>
      <c r="AR14" s="130">
        <v>0</v>
      </c>
      <c r="AS14" s="130">
        <v>0</v>
      </c>
      <c r="AT14" s="131">
        <v>0</v>
      </c>
      <c r="AU14" s="131">
        <v>0</v>
      </c>
      <c r="AV14" s="131">
        <v>0</v>
      </c>
      <c r="AW14" s="131">
        <v>0</v>
      </c>
      <c r="AX14" s="130">
        <v>0</v>
      </c>
      <c r="AY14" s="131">
        <v>0</v>
      </c>
      <c r="AZ14" s="131">
        <v>0</v>
      </c>
      <c r="BA14" s="131">
        <v>0</v>
      </c>
      <c r="BB14" s="130">
        <v>0</v>
      </c>
      <c r="BC14" s="131">
        <v>0</v>
      </c>
      <c r="BD14" s="130">
        <v>0</v>
      </c>
      <c r="BE14" s="131">
        <v>0</v>
      </c>
      <c r="BF14" s="131">
        <v>0</v>
      </c>
      <c r="BG14" s="131">
        <v>0</v>
      </c>
      <c r="BH14" s="131">
        <v>0</v>
      </c>
      <c r="BI14" s="131">
        <v>0</v>
      </c>
      <c r="BJ14" s="130">
        <v>0</v>
      </c>
      <c r="BK14" s="131">
        <v>0</v>
      </c>
      <c r="BL14" s="131">
        <v>0</v>
      </c>
      <c r="BM14" s="131">
        <v>0</v>
      </c>
      <c r="BN14" s="131">
        <v>0</v>
      </c>
      <c r="BO14" s="130">
        <v>0</v>
      </c>
      <c r="BP14" s="130">
        <v>0</v>
      </c>
      <c r="BQ14" s="130">
        <v>0</v>
      </c>
      <c r="BR14" s="131">
        <v>0</v>
      </c>
      <c r="BS14" s="131">
        <v>0</v>
      </c>
      <c r="BT14" s="130">
        <v>0</v>
      </c>
      <c r="BU14" s="131">
        <v>0</v>
      </c>
      <c r="BV14" s="131">
        <v>0</v>
      </c>
      <c r="BW14" s="130">
        <v>0</v>
      </c>
      <c r="BX14" s="131">
        <v>0</v>
      </c>
      <c r="BY14" s="131">
        <v>0</v>
      </c>
      <c r="BZ14" s="131">
        <v>0</v>
      </c>
      <c r="CA14" s="130">
        <v>0</v>
      </c>
      <c r="CB14" s="130">
        <v>0</v>
      </c>
      <c r="CC14" s="130">
        <v>0</v>
      </c>
      <c r="CD14" s="131">
        <v>0</v>
      </c>
      <c r="CE14" s="131">
        <v>0</v>
      </c>
      <c r="CF14" s="131">
        <v>0</v>
      </c>
      <c r="CG14" s="47"/>
      <c r="CH14" s="124">
        <v>0</v>
      </c>
      <c r="CI14" s="61"/>
      <c r="CJ14" s="47"/>
      <c r="CK14" s="125">
        <v>33138.143378866989</v>
      </c>
      <c r="CL14" s="8"/>
    </row>
    <row r="15" spans="1:90" s="22" customFormat="1" ht="26.25" customHeight="1" x14ac:dyDescent="0.25">
      <c r="A15" s="293" t="s">
        <v>134</v>
      </c>
      <c r="B15" s="237" t="s">
        <v>99</v>
      </c>
      <c r="C15" s="118">
        <v>61273.69027662366</v>
      </c>
      <c r="D15" s="130">
        <v>0</v>
      </c>
      <c r="E15" s="131">
        <v>0</v>
      </c>
      <c r="F15" s="131">
        <v>0</v>
      </c>
      <c r="G15" s="131">
        <v>0</v>
      </c>
      <c r="H15" s="130">
        <v>1334.4840338746155</v>
      </c>
      <c r="I15" s="130">
        <v>59939.206242749045</v>
      </c>
      <c r="J15" s="131">
        <v>174.81578200000001</v>
      </c>
      <c r="K15" s="131">
        <v>0</v>
      </c>
      <c r="L15" s="131">
        <v>0</v>
      </c>
      <c r="M15" s="131">
        <v>0</v>
      </c>
      <c r="N15" s="131">
        <v>0</v>
      </c>
      <c r="O15" s="131">
        <v>0</v>
      </c>
      <c r="P15" s="131">
        <v>8296.4375199999995</v>
      </c>
      <c r="Q15" s="131">
        <v>0</v>
      </c>
      <c r="R15" s="131">
        <v>0</v>
      </c>
      <c r="S15" s="131">
        <v>5714.5526341253835</v>
      </c>
      <c r="T15" s="131">
        <v>45451.22716662367</v>
      </c>
      <c r="U15" s="131">
        <v>116.7207399100744</v>
      </c>
      <c r="V15" s="131">
        <v>8.8273993180068189</v>
      </c>
      <c r="W15" s="131">
        <v>12.510340453928794</v>
      </c>
      <c r="X15" s="131">
        <v>106.25894786007146</v>
      </c>
      <c r="Y15" s="131">
        <v>22.880054471455281</v>
      </c>
      <c r="Z15" s="131">
        <v>3.4323661350053163</v>
      </c>
      <c r="AA15" s="131">
        <v>0</v>
      </c>
      <c r="AB15" s="131">
        <v>31.543291851457937</v>
      </c>
      <c r="AC15" s="130">
        <v>0</v>
      </c>
      <c r="AD15" s="130">
        <v>0</v>
      </c>
      <c r="AE15" s="131">
        <v>0</v>
      </c>
      <c r="AF15" s="131">
        <v>0</v>
      </c>
      <c r="AG15" s="130">
        <v>0</v>
      </c>
      <c r="AH15" s="130">
        <v>0</v>
      </c>
      <c r="AI15" s="131">
        <v>0</v>
      </c>
      <c r="AJ15" s="131">
        <v>0</v>
      </c>
      <c r="AK15" s="131">
        <v>0</v>
      </c>
      <c r="AL15" s="130">
        <v>0</v>
      </c>
      <c r="AM15" s="131">
        <v>0</v>
      </c>
      <c r="AN15" s="131">
        <v>0</v>
      </c>
      <c r="AO15" s="131">
        <v>0</v>
      </c>
      <c r="AP15" s="131">
        <v>0</v>
      </c>
      <c r="AQ15" s="131">
        <v>0</v>
      </c>
      <c r="AR15" s="130">
        <v>0</v>
      </c>
      <c r="AS15" s="130">
        <v>0</v>
      </c>
      <c r="AT15" s="131">
        <v>0</v>
      </c>
      <c r="AU15" s="131">
        <v>0</v>
      </c>
      <c r="AV15" s="131">
        <v>0</v>
      </c>
      <c r="AW15" s="131">
        <v>0</v>
      </c>
      <c r="AX15" s="130">
        <v>0</v>
      </c>
      <c r="AY15" s="131">
        <v>0</v>
      </c>
      <c r="AZ15" s="131">
        <v>0</v>
      </c>
      <c r="BA15" s="131">
        <v>0</v>
      </c>
      <c r="BB15" s="130">
        <v>0</v>
      </c>
      <c r="BC15" s="131">
        <v>0</v>
      </c>
      <c r="BD15" s="130">
        <v>0</v>
      </c>
      <c r="BE15" s="131">
        <v>0</v>
      </c>
      <c r="BF15" s="131">
        <v>0</v>
      </c>
      <c r="BG15" s="131">
        <v>0</v>
      </c>
      <c r="BH15" s="131">
        <v>0</v>
      </c>
      <c r="BI15" s="131">
        <v>0</v>
      </c>
      <c r="BJ15" s="130">
        <v>0</v>
      </c>
      <c r="BK15" s="131">
        <v>0</v>
      </c>
      <c r="BL15" s="131">
        <v>0</v>
      </c>
      <c r="BM15" s="131">
        <v>0</v>
      </c>
      <c r="BN15" s="131">
        <v>0</v>
      </c>
      <c r="BO15" s="130">
        <v>0</v>
      </c>
      <c r="BP15" s="130">
        <v>0</v>
      </c>
      <c r="BQ15" s="130">
        <v>0</v>
      </c>
      <c r="BR15" s="131">
        <v>0</v>
      </c>
      <c r="BS15" s="131">
        <v>0</v>
      </c>
      <c r="BT15" s="130">
        <v>0</v>
      </c>
      <c r="BU15" s="131">
        <v>0</v>
      </c>
      <c r="BV15" s="131">
        <v>0</v>
      </c>
      <c r="BW15" s="130">
        <v>0</v>
      </c>
      <c r="BX15" s="131">
        <v>0</v>
      </c>
      <c r="BY15" s="131">
        <v>0</v>
      </c>
      <c r="BZ15" s="131">
        <v>0</v>
      </c>
      <c r="CA15" s="130">
        <v>0</v>
      </c>
      <c r="CB15" s="130">
        <v>0</v>
      </c>
      <c r="CC15" s="130">
        <v>0</v>
      </c>
      <c r="CD15" s="131">
        <v>0</v>
      </c>
      <c r="CE15" s="131">
        <v>0</v>
      </c>
      <c r="CF15" s="131">
        <v>0</v>
      </c>
      <c r="CG15" s="47"/>
      <c r="CH15" s="124">
        <v>0</v>
      </c>
      <c r="CI15" s="61"/>
      <c r="CJ15" s="47"/>
      <c r="CK15" s="125">
        <v>61273.69027662366</v>
      </c>
      <c r="CL15" s="8"/>
    </row>
    <row r="16" spans="1:90" s="22" customFormat="1" ht="26.25" customHeight="1" x14ac:dyDescent="0.25">
      <c r="A16" s="293" t="s">
        <v>135</v>
      </c>
      <c r="B16" s="237" t="s">
        <v>100</v>
      </c>
      <c r="C16" s="118">
        <v>0.92279881828639654</v>
      </c>
      <c r="D16" s="130">
        <v>9.1697607419363627E-4</v>
      </c>
      <c r="E16" s="131">
        <v>9.1697607419363627E-4</v>
      </c>
      <c r="F16" s="131">
        <v>0</v>
      </c>
      <c r="G16" s="131">
        <v>0</v>
      </c>
      <c r="H16" s="130">
        <v>0</v>
      </c>
      <c r="I16" s="130">
        <v>0.28048050228579957</v>
      </c>
      <c r="J16" s="131">
        <v>7.3123199999999999E-2</v>
      </c>
      <c r="K16" s="131">
        <v>0</v>
      </c>
      <c r="L16" s="131">
        <v>0</v>
      </c>
      <c r="M16" s="131">
        <v>0</v>
      </c>
      <c r="N16" s="131">
        <v>0</v>
      </c>
      <c r="O16" s="131">
        <v>0</v>
      </c>
      <c r="P16" s="131">
        <v>0</v>
      </c>
      <c r="Q16" s="131">
        <v>2.0198700761933194E-2</v>
      </c>
      <c r="R16" s="131">
        <v>0</v>
      </c>
      <c r="S16" s="131">
        <v>6.7329002539777303E-3</v>
      </c>
      <c r="T16" s="131">
        <v>3.0191400507955463E-2</v>
      </c>
      <c r="U16" s="131">
        <v>2.2994992758839719E-2</v>
      </c>
      <c r="V16" s="131">
        <v>1.1873757225433525E-2</v>
      </c>
      <c r="W16" s="131">
        <v>1.0950242774566474E-2</v>
      </c>
      <c r="X16" s="131">
        <v>2.8806165657421133E-2</v>
      </c>
      <c r="Y16" s="131">
        <v>0</v>
      </c>
      <c r="Z16" s="131">
        <v>1.3465800507955461E-2</v>
      </c>
      <c r="AA16" s="131">
        <v>0</v>
      </c>
      <c r="AB16" s="131">
        <v>6.2143341837716873E-2</v>
      </c>
      <c r="AC16" s="130">
        <v>0</v>
      </c>
      <c r="AD16" s="130">
        <v>0</v>
      </c>
      <c r="AE16" s="131">
        <v>0</v>
      </c>
      <c r="AF16" s="131">
        <v>0</v>
      </c>
      <c r="AG16" s="130">
        <v>4.2120000000000005E-2</v>
      </c>
      <c r="AH16" s="130">
        <v>4.7130301777844115E-2</v>
      </c>
      <c r="AI16" s="131">
        <v>6.7329002539777303E-3</v>
      </c>
      <c r="AJ16" s="131">
        <v>0</v>
      </c>
      <c r="AK16" s="131">
        <v>4.0397401523866387E-2</v>
      </c>
      <c r="AL16" s="130">
        <v>1.3465800507955461E-2</v>
      </c>
      <c r="AM16" s="131">
        <v>0</v>
      </c>
      <c r="AN16" s="131">
        <v>0</v>
      </c>
      <c r="AO16" s="131">
        <v>0</v>
      </c>
      <c r="AP16" s="131">
        <v>0</v>
      </c>
      <c r="AQ16" s="131">
        <v>1.3465800507955461E-2</v>
      </c>
      <c r="AR16" s="130">
        <v>0</v>
      </c>
      <c r="AS16" s="130">
        <v>0</v>
      </c>
      <c r="AT16" s="131">
        <v>0</v>
      </c>
      <c r="AU16" s="131">
        <v>0</v>
      </c>
      <c r="AV16" s="131">
        <v>0</v>
      </c>
      <c r="AW16" s="131">
        <v>0</v>
      </c>
      <c r="AX16" s="130">
        <v>0</v>
      </c>
      <c r="AY16" s="131">
        <v>0</v>
      </c>
      <c r="AZ16" s="131">
        <v>0</v>
      </c>
      <c r="BA16" s="131">
        <v>0</v>
      </c>
      <c r="BB16" s="130">
        <v>0.12119220457159915</v>
      </c>
      <c r="BC16" s="131">
        <v>0</v>
      </c>
      <c r="BD16" s="130">
        <v>0.12119220457159915</v>
      </c>
      <c r="BE16" s="131">
        <v>0</v>
      </c>
      <c r="BF16" s="131">
        <v>0</v>
      </c>
      <c r="BG16" s="131">
        <v>0.12119220457159915</v>
      </c>
      <c r="BH16" s="131">
        <v>0</v>
      </c>
      <c r="BI16" s="131">
        <v>0</v>
      </c>
      <c r="BJ16" s="130">
        <v>0.12119220457159915</v>
      </c>
      <c r="BK16" s="131">
        <v>0.12119220457159915</v>
      </c>
      <c r="BL16" s="131">
        <v>0</v>
      </c>
      <c r="BM16" s="131">
        <v>0</v>
      </c>
      <c r="BN16" s="131">
        <v>0</v>
      </c>
      <c r="BO16" s="130">
        <v>0</v>
      </c>
      <c r="BP16" s="130">
        <v>0</v>
      </c>
      <c r="BQ16" s="130">
        <v>0</v>
      </c>
      <c r="BR16" s="131">
        <v>0</v>
      </c>
      <c r="BS16" s="131">
        <v>0</v>
      </c>
      <c r="BT16" s="130">
        <v>7.6587001635732108E-2</v>
      </c>
      <c r="BU16" s="131">
        <v>4.8936962073024545E-2</v>
      </c>
      <c r="BV16" s="131">
        <v>2.7650039562707566E-2</v>
      </c>
      <c r="BW16" s="130">
        <v>9.8521622290074259E-2</v>
      </c>
      <c r="BX16" s="131">
        <v>7.5358177088186387E-2</v>
      </c>
      <c r="BY16" s="131">
        <v>2.1901403907420656E-3</v>
      </c>
      <c r="BZ16" s="131">
        <v>2.0973304811145801E-2</v>
      </c>
      <c r="CA16" s="130">
        <v>0</v>
      </c>
      <c r="CB16" s="130">
        <v>0</v>
      </c>
      <c r="CC16" s="130">
        <v>90.169029000507962</v>
      </c>
      <c r="CD16" s="131">
        <v>38.869464373652697</v>
      </c>
      <c r="CE16" s="131">
        <v>1.3465800507955461E-2</v>
      </c>
      <c r="CF16" s="131">
        <v>51.286098826347306</v>
      </c>
      <c r="CG16" s="47"/>
      <c r="CH16" s="124">
        <v>0</v>
      </c>
      <c r="CI16" s="61"/>
      <c r="CJ16" s="47"/>
      <c r="CK16" s="125">
        <v>91.091827818794357</v>
      </c>
      <c r="CL16" s="8"/>
    </row>
    <row r="17" spans="1:90" s="22" customFormat="1" ht="26.25" customHeight="1" x14ac:dyDescent="0.25">
      <c r="A17" s="293" t="s">
        <v>136</v>
      </c>
      <c r="B17" s="237" t="s">
        <v>101</v>
      </c>
      <c r="C17" s="118">
        <v>433121.37710848131</v>
      </c>
      <c r="D17" s="130">
        <v>13127.325364838343</v>
      </c>
      <c r="E17" s="131">
        <v>13127.325364838343</v>
      </c>
      <c r="F17" s="131">
        <v>0</v>
      </c>
      <c r="G17" s="131">
        <v>0</v>
      </c>
      <c r="H17" s="130">
        <v>2429.062967118507</v>
      </c>
      <c r="I17" s="130">
        <v>171627.22358885274</v>
      </c>
      <c r="J17" s="131">
        <v>31551.039803766012</v>
      </c>
      <c r="K17" s="131">
        <v>5148.8924721723724</v>
      </c>
      <c r="L17" s="131">
        <v>433.25968468272515</v>
      </c>
      <c r="M17" s="131">
        <v>1466.8401272716446</v>
      </c>
      <c r="N17" s="131">
        <v>1525.3298657453397</v>
      </c>
      <c r="O17" s="131">
        <v>17846.14393833384</v>
      </c>
      <c r="P17" s="131">
        <v>54905.117576088734</v>
      </c>
      <c r="Q17" s="131">
        <v>1920.9088828607889</v>
      </c>
      <c r="R17" s="131">
        <v>846.08947929939768</v>
      </c>
      <c r="S17" s="131">
        <v>17975.396283609858</v>
      </c>
      <c r="T17" s="131">
        <v>26008.30064111387</v>
      </c>
      <c r="U17" s="131">
        <v>2853.8122676821081</v>
      </c>
      <c r="V17" s="131">
        <v>779.73050138320718</v>
      </c>
      <c r="W17" s="131">
        <v>1099.6192307548076</v>
      </c>
      <c r="X17" s="131">
        <v>2669.7827742251957</v>
      </c>
      <c r="Y17" s="131">
        <v>2172.3701485470046</v>
      </c>
      <c r="Z17" s="131">
        <v>483.86484014452344</v>
      </c>
      <c r="AA17" s="131">
        <v>805.85811495223368</v>
      </c>
      <c r="AB17" s="131">
        <v>1134.8669562191108</v>
      </c>
      <c r="AC17" s="130">
        <v>166330.3159381499</v>
      </c>
      <c r="AD17" s="130">
        <v>1423.028940498139</v>
      </c>
      <c r="AE17" s="131">
        <v>247.5680985264907</v>
      </c>
      <c r="AF17" s="131">
        <v>1175.4608419716483</v>
      </c>
      <c r="AG17" s="130">
        <v>7745.6144025631138</v>
      </c>
      <c r="AH17" s="130">
        <v>14890.64082855675</v>
      </c>
      <c r="AI17" s="131">
        <v>1807.8782378742585</v>
      </c>
      <c r="AJ17" s="131">
        <v>5774.6085798053027</v>
      </c>
      <c r="AK17" s="131">
        <v>7308.1540108771878</v>
      </c>
      <c r="AL17" s="130">
        <v>5128.669987770686</v>
      </c>
      <c r="AM17" s="131">
        <v>2954.8299729816717</v>
      </c>
      <c r="AN17" s="131">
        <v>3.0224484391642434</v>
      </c>
      <c r="AO17" s="131">
        <v>1.3173007394537299</v>
      </c>
      <c r="AP17" s="131">
        <v>1957.2657889665236</v>
      </c>
      <c r="AQ17" s="131">
        <v>212.23447664387317</v>
      </c>
      <c r="AR17" s="130">
        <v>6852.3043783639514</v>
      </c>
      <c r="AS17" s="130">
        <v>2096.8648981537913</v>
      </c>
      <c r="AT17" s="131">
        <v>732.62176173928208</v>
      </c>
      <c r="AU17" s="131">
        <v>477.68227467623637</v>
      </c>
      <c r="AV17" s="131">
        <v>167.34859506245871</v>
      </c>
      <c r="AW17" s="131">
        <v>719.21226667581402</v>
      </c>
      <c r="AX17" s="130">
        <v>1633.2377697212175</v>
      </c>
      <c r="AY17" s="131">
        <v>866.1328438682774</v>
      </c>
      <c r="AZ17" s="131">
        <v>302.52182025574939</v>
      </c>
      <c r="BA17" s="131">
        <v>464.58310559719069</v>
      </c>
      <c r="BB17" s="130">
        <v>409.18456884780676</v>
      </c>
      <c r="BC17" s="131">
        <v>0</v>
      </c>
      <c r="BD17" s="130">
        <v>7927.3318201617485</v>
      </c>
      <c r="BE17" s="131">
        <v>5538.8162366056267</v>
      </c>
      <c r="BF17" s="131">
        <v>661.59760420799887</v>
      </c>
      <c r="BG17" s="131">
        <v>1207.2801657812488</v>
      </c>
      <c r="BH17" s="131">
        <v>213.7249337649223</v>
      </c>
      <c r="BI17" s="131">
        <v>305.91287980195142</v>
      </c>
      <c r="BJ17" s="130">
        <v>3026.2198585661431</v>
      </c>
      <c r="BK17" s="131">
        <v>143.11842152734775</v>
      </c>
      <c r="BL17" s="131">
        <v>2310.3426652565263</v>
      </c>
      <c r="BM17" s="131">
        <v>204.81718601584996</v>
      </c>
      <c r="BN17" s="131">
        <v>367.94158576641877</v>
      </c>
      <c r="BO17" s="130">
        <v>8137.74927427495</v>
      </c>
      <c r="BP17" s="130">
        <v>6076.9118603052857</v>
      </c>
      <c r="BQ17" s="130">
        <v>8138.0664141790485</v>
      </c>
      <c r="BR17" s="131">
        <v>4918.0940446103014</v>
      </c>
      <c r="BS17" s="131">
        <v>3219.9723695687471</v>
      </c>
      <c r="BT17" s="130">
        <v>2804.8828572199855</v>
      </c>
      <c r="BU17" s="131">
        <v>1475.2175484181817</v>
      </c>
      <c r="BV17" s="131">
        <v>1329.6653088018038</v>
      </c>
      <c r="BW17" s="130">
        <v>2860.6641661783387</v>
      </c>
      <c r="BX17" s="131">
        <v>742.65922028853174</v>
      </c>
      <c r="BY17" s="131">
        <v>287.26622309065448</v>
      </c>
      <c r="BZ17" s="131">
        <v>1830.7387227991526</v>
      </c>
      <c r="CA17" s="130">
        <v>456.07722416096942</v>
      </c>
      <c r="CB17" s="130">
        <v>0</v>
      </c>
      <c r="CC17" s="130">
        <v>130358.16880771703</v>
      </c>
      <c r="CD17" s="131">
        <v>106937.52214380541</v>
      </c>
      <c r="CE17" s="131">
        <v>0.59153463551127849</v>
      </c>
      <c r="CF17" s="131">
        <v>23420.05512927609</v>
      </c>
      <c r="CG17" s="47"/>
      <c r="CH17" s="124">
        <v>0</v>
      </c>
      <c r="CI17" s="61"/>
      <c r="CJ17" s="47"/>
      <c r="CK17" s="125">
        <v>563479.54591619829</v>
      </c>
      <c r="CL17" s="8"/>
    </row>
    <row r="18" spans="1:90" s="22" customFormat="1" ht="26.25" customHeight="1" x14ac:dyDescent="0.25">
      <c r="A18" s="293" t="s">
        <v>137</v>
      </c>
      <c r="B18" s="237" t="s">
        <v>102</v>
      </c>
      <c r="C18" s="118">
        <v>8311.0211400041862</v>
      </c>
      <c r="D18" s="130">
        <v>417.6546473861149</v>
      </c>
      <c r="E18" s="131">
        <v>23.262443248710007</v>
      </c>
      <c r="F18" s="131">
        <v>321.67221870654157</v>
      </c>
      <c r="G18" s="131">
        <v>72.71998543086336</v>
      </c>
      <c r="H18" s="130">
        <v>20.92057309236473</v>
      </c>
      <c r="I18" s="130">
        <v>454.25508503665515</v>
      </c>
      <c r="J18" s="131">
        <v>27.23478092461248</v>
      </c>
      <c r="K18" s="131">
        <v>17.650539676482435</v>
      </c>
      <c r="L18" s="131">
        <v>14.136160592018104</v>
      </c>
      <c r="M18" s="131">
        <v>0</v>
      </c>
      <c r="N18" s="131">
        <v>9.9464821673401289</v>
      </c>
      <c r="O18" s="131">
        <v>3.1824788536153237E-3</v>
      </c>
      <c r="P18" s="131">
        <v>29.307831983603947</v>
      </c>
      <c r="Q18" s="131">
        <v>2.0013164717152483</v>
      </c>
      <c r="R18" s="131">
        <v>23.644753727908416</v>
      </c>
      <c r="S18" s="131">
        <v>44.361851122292556</v>
      </c>
      <c r="T18" s="131">
        <v>5.1905314380857783</v>
      </c>
      <c r="U18" s="131">
        <v>151.56669280336013</v>
      </c>
      <c r="V18" s="131">
        <v>5.630660190208804</v>
      </c>
      <c r="W18" s="131">
        <v>2.7641505852572537</v>
      </c>
      <c r="X18" s="131">
        <v>17.912252929704003</v>
      </c>
      <c r="Y18" s="131">
        <v>35.564811258124649</v>
      </c>
      <c r="Z18" s="131">
        <v>22.186662620816165</v>
      </c>
      <c r="AA18" s="131">
        <v>21.154787550349766</v>
      </c>
      <c r="AB18" s="131">
        <v>23.997636515921709</v>
      </c>
      <c r="AC18" s="130">
        <v>58.475509670814333</v>
      </c>
      <c r="AD18" s="130">
        <v>80.170053871316298</v>
      </c>
      <c r="AE18" s="131">
        <v>43.059847996456732</v>
      </c>
      <c r="AF18" s="131">
        <v>37.110205874859574</v>
      </c>
      <c r="AG18" s="130">
        <v>767.78199926695208</v>
      </c>
      <c r="AH18" s="130">
        <v>1020.9044227721481</v>
      </c>
      <c r="AI18" s="131">
        <v>130.51148572568366</v>
      </c>
      <c r="AJ18" s="131">
        <v>755.30902282854754</v>
      </c>
      <c r="AK18" s="131">
        <v>135.08391421791694</v>
      </c>
      <c r="AL18" s="130">
        <v>2823.9060633700137</v>
      </c>
      <c r="AM18" s="131">
        <v>2414.1604109720665</v>
      </c>
      <c r="AN18" s="131">
        <v>164.5489056020877</v>
      </c>
      <c r="AO18" s="131">
        <v>79.838299624774493</v>
      </c>
      <c r="AP18" s="131">
        <v>145.1703675202871</v>
      </c>
      <c r="AQ18" s="131">
        <v>20.188079650797611</v>
      </c>
      <c r="AR18" s="130">
        <v>112.70909009184066</v>
      </c>
      <c r="AS18" s="130">
        <v>288.97114424228374</v>
      </c>
      <c r="AT18" s="131">
        <v>16.238117774078418</v>
      </c>
      <c r="AU18" s="131">
        <v>15.751933116719799</v>
      </c>
      <c r="AV18" s="131">
        <v>5.2042052989574952</v>
      </c>
      <c r="AW18" s="131">
        <v>251.77688805252805</v>
      </c>
      <c r="AX18" s="130">
        <v>246.73657926994935</v>
      </c>
      <c r="AY18" s="131">
        <v>7.297196016313931E-2</v>
      </c>
      <c r="AZ18" s="131">
        <v>20.697431774655428</v>
      </c>
      <c r="BA18" s="131">
        <v>225.96617553513079</v>
      </c>
      <c r="BB18" s="130">
        <v>93.029910867619947</v>
      </c>
      <c r="BC18" s="131">
        <v>0</v>
      </c>
      <c r="BD18" s="130">
        <v>491.28802689458638</v>
      </c>
      <c r="BE18" s="131">
        <v>270.97557276025572</v>
      </c>
      <c r="BF18" s="131">
        <v>186.03062906547615</v>
      </c>
      <c r="BG18" s="131">
        <v>26.220272203155709</v>
      </c>
      <c r="BH18" s="131">
        <v>5.0899310645774296</v>
      </c>
      <c r="BI18" s="131">
        <v>2.9716218011213282</v>
      </c>
      <c r="BJ18" s="130">
        <v>266.91985180830579</v>
      </c>
      <c r="BK18" s="131">
        <v>22.616265651773045</v>
      </c>
      <c r="BL18" s="131">
        <v>24.185631800107835</v>
      </c>
      <c r="BM18" s="131">
        <v>3.046221068894104E-2</v>
      </c>
      <c r="BN18" s="131">
        <v>220.08749214573598</v>
      </c>
      <c r="BO18" s="130">
        <v>606.18875660083393</v>
      </c>
      <c r="BP18" s="130">
        <v>41.916109411999969</v>
      </c>
      <c r="BQ18" s="130">
        <v>358.40895452238487</v>
      </c>
      <c r="BR18" s="131">
        <v>330.19115713987492</v>
      </c>
      <c r="BS18" s="131">
        <v>28.217797382509946</v>
      </c>
      <c r="BT18" s="130">
        <v>16.919318037687066</v>
      </c>
      <c r="BU18" s="131">
        <v>12.582234564070955</v>
      </c>
      <c r="BV18" s="131">
        <v>4.3370834736161124</v>
      </c>
      <c r="BW18" s="130">
        <v>143.86504379031476</v>
      </c>
      <c r="BX18" s="131">
        <v>2.1890469317782539</v>
      </c>
      <c r="BY18" s="131">
        <v>5.6928898736341429</v>
      </c>
      <c r="BZ18" s="131">
        <v>135.98310698490235</v>
      </c>
      <c r="CA18" s="130">
        <v>0</v>
      </c>
      <c r="CB18" s="130">
        <v>0</v>
      </c>
      <c r="CC18" s="130">
        <v>37465.783525237559</v>
      </c>
      <c r="CD18" s="131">
        <v>279.32123721581718</v>
      </c>
      <c r="CE18" s="131">
        <v>36503.803858588835</v>
      </c>
      <c r="CF18" s="131">
        <v>682.65842943291</v>
      </c>
      <c r="CG18" s="47"/>
      <c r="CH18" s="124">
        <v>0</v>
      </c>
      <c r="CI18" s="61"/>
      <c r="CJ18" s="47"/>
      <c r="CK18" s="125">
        <v>45776.804665241747</v>
      </c>
      <c r="CL18" s="8"/>
    </row>
    <row r="19" spans="1:90" s="22" customFormat="1" ht="26.25" customHeight="1" x14ac:dyDescent="0.25">
      <c r="A19" s="293" t="s">
        <v>138</v>
      </c>
      <c r="B19" s="237" t="s">
        <v>103</v>
      </c>
      <c r="C19" s="118">
        <v>51062.1960581358</v>
      </c>
      <c r="D19" s="130">
        <v>0</v>
      </c>
      <c r="E19" s="131">
        <v>0</v>
      </c>
      <c r="F19" s="131">
        <v>0</v>
      </c>
      <c r="G19" s="131">
        <v>0</v>
      </c>
      <c r="H19" s="130">
        <v>0</v>
      </c>
      <c r="I19" s="130">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0">
        <v>111.9915517</v>
      </c>
      <c r="AD19" s="130">
        <v>0</v>
      </c>
      <c r="AE19" s="131">
        <v>0</v>
      </c>
      <c r="AF19" s="131">
        <v>0</v>
      </c>
      <c r="AG19" s="130">
        <v>0</v>
      </c>
      <c r="AH19" s="130">
        <v>0</v>
      </c>
      <c r="AI19" s="131">
        <v>0</v>
      </c>
      <c r="AJ19" s="131">
        <v>0</v>
      </c>
      <c r="AK19" s="131">
        <v>0</v>
      </c>
      <c r="AL19" s="130">
        <v>49441.788395050222</v>
      </c>
      <c r="AM19" s="131">
        <v>0</v>
      </c>
      <c r="AN19" s="131">
        <v>0</v>
      </c>
      <c r="AO19" s="131">
        <v>49441.788395050222</v>
      </c>
      <c r="AP19" s="131">
        <v>0</v>
      </c>
      <c r="AQ19" s="131">
        <v>0</v>
      </c>
      <c r="AR19" s="130">
        <v>0</v>
      </c>
      <c r="AS19" s="130">
        <v>0</v>
      </c>
      <c r="AT19" s="131">
        <v>0</v>
      </c>
      <c r="AU19" s="131">
        <v>0</v>
      </c>
      <c r="AV19" s="131">
        <v>0</v>
      </c>
      <c r="AW19" s="131">
        <v>0</v>
      </c>
      <c r="AX19" s="130">
        <v>0</v>
      </c>
      <c r="AY19" s="131">
        <v>0</v>
      </c>
      <c r="AZ19" s="131">
        <v>0</v>
      </c>
      <c r="BA19" s="131">
        <v>0</v>
      </c>
      <c r="BB19" s="130">
        <v>0</v>
      </c>
      <c r="BC19" s="131">
        <v>0</v>
      </c>
      <c r="BD19" s="130">
        <v>0</v>
      </c>
      <c r="BE19" s="131">
        <v>0</v>
      </c>
      <c r="BF19" s="131">
        <v>0</v>
      </c>
      <c r="BG19" s="131">
        <v>0</v>
      </c>
      <c r="BH19" s="131">
        <v>0</v>
      </c>
      <c r="BI19" s="131">
        <v>0</v>
      </c>
      <c r="BJ19" s="130">
        <v>0</v>
      </c>
      <c r="BK19" s="131">
        <v>0</v>
      </c>
      <c r="BL19" s="131">
        <v>0</v>
      </c>
      <c r="BM19" s="131">
        <v>0</v>
      </c>
      <c r="BN19" s="131">
        <v>0</v>
      </c>
      <c r="BO19" s="130">
        <v>1508.4161113855814</v>
      </c>
      <c r="BP19" s="130">
        <v>0</v>
      </c>
      <c r="BQ19" s="130">
        <v>0</v>
      </c>
      <c r="BR19" s="131">
        <v>0</v>
      </c>
      <c r="BS19" s="131">
        <v>0</v>
      </c>
      <c r="BT19" s="130">
        <v>0</v>
      </c>
      <c r="BU19" s="131">
        <v>0</v>
      </c>
      <c r="BV19" s="131">
        <v>0</v>
      </c>
      <c r="BW19" s="130">
        <v>0</v>
      </c>
      <c r="BX19" s="131">
        <v>0</v>
      </c>
      <c r="BY19" s="131">
        <v>0</v>
      </c>
      <c r="BZ19" s="131">
        <v>0</v>
      </c>
      <c r="CA19" s="130">
        <v>0</v>
      </c>
      <c r="CB19" s="130">
        <v>0</v>
      </c>
      <c r="CC19" s="130">
        <v>0</v>
      </c>
      <c r="CD19" s="131">
        <v>0</v>
      </c>
      <c r="CE19" s="131">
        <v>0</v>
      </c>
      <c r="CF19" s="131">
        <v>0</v>
      </c>
      <c r="CG19" s="47"/>
      <c r="CH19" s="124">
        <v>0</v>
      </c>
      <c r="CI19" s="61"/>
      <c r="CJ19" s="47"/>
      <c r="CK19" s="125">
        <v>51062.1960581358</v>
      </c>
      <c r="CL19" s="8"/>
    </row>
    <row r="20" spans="1:90" s="22" customFormat="1" ht="26.25" customHeight="1" x14ac:dyDescent="0.25">
      <c r="A20" s="293" t="s">
        <v>139</v>
      </c>
      <c r="B20" s="237" t="s">
        <v>104</v>
      </c>
      <c r="C20" s="118">
        <v>0</v>
      </c>
      <c r="D20" s="130">
        <v>0</v>
      </c>
      <c r="E20" s="131">
        <v>0</v>
      </c>
      <c r="F20" s="131">
        <v>0</v>
      </c>
      <c r="G20" s="131">
        <v>0</v>
      </c>
      <c r="H20" s="130">
        <v>0</v>
      </c>
      <c r="I20" s="130">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0">
        <v>0</v>
      </c>
      <c r="AD20" s="130">
        <v>0</v>
      </c>
      <c r="AE20" s="131">
        <v>0</v>
      </c>
      <c r="AF20" s="131">
        <v>0</v>
      </c>
      <c r="AG20" s="130">
        <v>0</v>
      </c>
      <c r="AH20" s="130">
        <v>0</v>
      </c>
      <c r="AI20" s="131">
        <v>0</v>
      </c>
      <c r="AJ20" s="131">
        <v>0</v>
      </c>
      <c r="AK20" s="131">
        <v>0</v>
      </c>
      <c r="AL20" s="130">
        <v>0</v>
      </c>
      <c r="AM20" s="131">
        <v>0</v>
      </c>
      <c r="AN20" s="131">
        <v>0</v>
      </c>
      <c r="AO20" s="131">
        <v>0</v>
      </c>
      <c r="AP20" s="131">
        <v>0</v>
      </c>
      <c r="AQ20" s="131">
        <v>0</v>
      </c>
      <c r="AR20" s="130">
        <v>0</v>
      </c>
      <c r="AS20" s="130">
        <v>0</v>
      </c>
      <c r="AT20" s="131">
        <v>0</v>
      </c>
      <c r="AU20" s="131">
        <v>0</v>
      </c>
      <c r="AV20" s="131">
        <v>0</v>
      </c>
      <c r="AW20" s="131">
        <v>0</v>
      </c>
      <c r="AX20" s="130">
        <v>0</v>
      </c>
      <c r="AY20" s="131">
        <v>0</v>
      </c>
      <c r="AZ20" s="131">
        <v>0</v>
      </c>
      <c r="BA20" s="131">
        <v>0</v>
      </c>
      <c r="BB20" s="130">
        <v>0</v>
      </c>
      <c r="BC20" s="131">
        <v>0</v>
      </c>
      <c r="BD20" s="130">
        <v>0</v>
      </c>
      <c r="BE20" s="131">
        <v>0</v>
      </c>
      <c r="BF20" s="131">
        <v>0</v>
      </c>
      <c r="BG20" s="131">
        <v>0</v>
      </c>
      <c r="BH20" s="131">
        <v>0</v>
      </c>
      <c r="BI20" s="131">
        <v>0</v>
      </c>
      <c r="BJ20" s="130">
        <v>0</v>
      </c>
      <c r="BK20" s="131">
        <v>0</v>
      </c>
      <c r="BL20" s="131">
        <v>0</v>
      </c>
      <c r="BM20" s="131">
        <v>0</v>
      </c>
      <c r="BN20" s="131">
        <v>0</v>
      </c>
      <c r="BO20" s="130">
        <v>0</v>
      </c>
      <c r="BP20" s="130">
        <v>0</v>
      </c>
      <c r="BQ20" s="130">
        <v>0</v>
      </c>
      <c r="BR20" s="131">
        <v>0</v>
      </c>
      <c r="BS20" s="131">
        <v>0</v>
      </c>
      <c r="BT20" s="130">
        <v>0</v>
      </c>
      <c r="BU20" s="131">
        <v>0</v>
      </c>
      <c r="BV20" s="131">
        <v>0</v>
      </c>
      <c r="BW20" s="130">
        <v>0</v>
      </c>
      <c r="BX20" s="131">
        <v>0</v>
      </c>
      <c r="BY20" s="131">
        <v>0</v>
      </c>
      <c r="BZ20" s="131">
        <v>0</v>
      </c>
      <c r="CA20" s="130">
        <v>0</v>
      </c>
      <c r="CB20" s="130">
        <v>0</v>
      </c>
      <c r="CC20" s="130">
        <v>0</v>
      </c>
      <c r="CD20" s="131">
        <v>0</v>
      </c>
      <c r="CE20" s="131">
        <v>0</v>
      </c>
      <c r="CF20" s="131">
        <v>0</v>
      </c>
      <c r="CG20" s="47"/>
      <c r="CH20" s="124">
        <v>0</v>
      </c>
      <c r="CI20" s="61"/>
      <c r="CJ20" s="47"/>
      <c r="CK20" s="125">
        <v>0</v>
      </c>
      <c r="CL20" s="8"/>
    </row>
    <row r="21" spans="1:90" s="22" customFormat="1" ht="26.25" customHeight="1" x14ac:dyDescent="0.25">
      <c r="A21" s="293" t="s">
        <v>140</v>
      </c>
      <c r="B21" s="237" t="s">
        <v>105</v>
      </c>
      <c r="C21" s="118">
        <v>171832.06991995094</v>
      </c>
      <c r="D21" s="130">
        <v>1.9902851999999998</v>
      </c>
      <c r="E21" s="131">
        <v>1.8766079999999998</v>
      </c>
      <c r="F21" s="131">
        <v>0.11367720000000001</v>
      </c>
      <c r="G21" s="131">
        <v>0</v>
      </c>
      <c r="H21" s="130">
        <v>485.39736108823257</v>
      </c>
      <c r="I21" s="130">
        <v>10614.708418109676</v>
      </c>
      <c r="J21" s="131">
        <v>2819.9959088935366</v>
      </c>
      <c r="K21" s="131">
        <v>114.96638574908823</v>
      </c>
      <c r="L21" s="131">
        <v>253.44317760593253</v>
      </c>
      <c r="M21" s="131">
        <v>31.534247773656158</v>
      </c>
      <c r="N21" s="131">
        <v>64.433141134683581</v>
      </c>
      <c r="O21" s="131">
        <v>202.10725510419232</v>
      </c>
      <c r="P21" s="131">
        <v>697.59992917067279</v>
      </c>
      <c r="Q21" s="131">
        <v>127.32863473826586</v>
      </c>
      <c r="R21" s="131">
        <v>120.54476712947661</v>
      </c>
      <c r="S21" s="131">
        <v>2212.1393891910598</v>
      </c>
      <c r="T21" s="131">
        <v>829.47598039131719</v>
      </c>
      <c r="U21" s="131">
        <v>876.5489107796808</v>
      </c>
      <c r="V21" s="131">
        <v>144.66232613245091</v>
      </c>
      <c r="W21" s="131">
        <v>371.99268205575788</v>
      </c>
      <c r="X21" s="131">
        <v>250.24816857576775</v>
      </c>
      <c r="Y21" s="131">
        <v>111.65674491489528</v>
      </c>
      <c r="Z21" s="131">
        <v>69.876069168632853</v>
      </c>
      <c r="AA21" s="131">
        <v>376.20958617752433</v>
      </c>
      <c r="AB21" s="131">
        <v>939.9451134230826</v>
      </c>
      <c r="AC21" s="130">
        <v>484.38373981652325</v>
      </c>
      <c r="AD21" s="130">
        <v>3978.4289770341588</v>
      </c>
      <c r="AE21" s="131">
        <v>31.353668737929429</v>
      </c>
      <c r="AF21" s="131">
        <v>3947.0753082962292</v>
      </c>
      <c r="AG21" s="130">
        <v>27195.621671416975</v>
      </c>
      <c r="AH21" s="130">
        <v>11150.939704267232</v>
      </c>
      <c r="AI21" s="131">
        <v>1671.4473019902127</v>
      </c>
      <c r="AJ21" s="131">
        <v>7133.6819208957641</v>
      </c>
      <c r="AK21" s="131">
        <v>2345.8104813812552</v>
      </c>
      <c r="AL21" s="130">
        <v>86167.230249712185</v>
      </c>
      <c r="AM21" s="131">
        <v>48012.13108576605</v>
      </c>
      <c r="AN21" s="131">
        <v>9851.5812390135397</v>
      </c>
      <c r="AO21" s="131">
        <v>0</v>
      </c>
      <c r="AP21" s="131">
        <v>26725.078233105196</v>
      </c>
      <c r="AQ21" s="131">
        <v>1578.4396918273953</v>
      </c>
      <c r="AR21" s="130">
        <v>442.06895847990529</v>
      </c>
      <c r="AS21" s="130">
        <v>1439.6865320055817</v>
      </c>
      <c r="AT21" s="131">
        <v>505.04726528478574</v>
      </c>
      <c r="AU21" s="131">
        <v>282.92484424199779</v>
      </c>
      <c r="AV21" s="131">
        <v>276.50385861819723</v>
      </c>
      <c r="AW21" s="131">
        <v>375.21056386060093</v>
      </c>
      <c r="AX21" s="130">
        <v>1928.5009708245116</v>
      </c>
      <c r="AY21" s="131">
        <v>511.85013053321364</v>
      </c>
      <c r="AZ21" s="131">
        <v>245.10772879274893</v>
      </c>
      <c r="BA21" s="131">
        <v>1171.543111498549</v>
      </c>
      <c r="BB21" s="130">
        <v>1371.7605924216714</v>
      </c>
      <c r="BC21" s="131">
        <v>0</v>
      </c>
      <c r="BD21" s="130">
        <v>4495.8945292352655</v>
      </c>
      <c r="BE21" s="131">
        <v>1676.3994805150683</v>
      </c>
      <c r="BF21" s="131">
        <v>1970.1344341621684</v>
      </c>
      <c r="BG21" s="131">
        <v>348.74729087538617</v>
      </c>
      <c r="BH21" s="131">
        <v>357.59196909902028</v>
      </c>
      <c r="BI21" s="131">
        <v>143.02135458362247</v>
      </c>
      <c r="BJ21" s="130">
        <v>9923.1233426442741</v>
      </c>
      <c r="BK21" s="131">
        <v>4586.3175249599753</v>
      </c>
      <c r="BL21" s="131">
        <v>328.69573769711758</v>
      </c>
      <c r="BM21" s="131">
        <v>15.653106478379211</v>
      </c>
      <c r="BN21" s="131">
        <v>4992.4569735088025</v>
      </c>
      <c r="BO21" s="130">
        <v>3776.7990273020246</v>
      </c>
      <c r="BP21" s="130">
        <v>899.43829538530417</v>
      </c>
      <c r="BQ21" s="130">
        <v>4742.5967669144966</v>
      </c>
      <c r="BR21" s="131">
        <v>3509.9770930418181</v>
      </c>
      <c r="BS21" s="131">
        <v>1232.6196738726785</v>
      </c>
      <c r="BT21" s="130">
        <v>511.53218811538289</v>
      </c>
      <c r="BU21" s="131">
        <v>213.0511036304149</v>
      </c>
      <c r="BV21" s="131">
        <v>298.48108448496799</v>
      </c>
      <c r="BW21" s="130">
        <v>2221.9683099775584</v>
      </c>
      <c r="BX21" s="131">
        <v>344.52977124204432</v>
      </c>
      <c r="BY21" s="131">
        <v>792.50599804309184</v>
      </c>
      <c r="BZ21" s="131">
        <v>1084.932540692422</v>
      </c>
      <c r="CA21" s="130">
        <v>0</v>
      </c>
      <c r="CB21" s="130">
        <v>0</v>
      </c>
      <c r="CC21" s="130">
        <v>82161.057531574406</v>
      </c>
      <c r="CD21" s="131">
        <v>0</v>
      </c>
      <c r="CE21" s="131">
        <v>82161.057531574406</v>
      </c>
      <c r="CF21" s="131">
        <v>0</v>
      </c>
      <c r="CG21" s="47"/>
      <c r="CH21" s="124">
        <v>0</v>
      </c>
      <c r="CI21" s="61"/>
      <c r="CJ21" s="47"/>
      <c r="CK21" s="125">
        <v>253993.12745152536</v>
      </c>
      <c r="CL21" s="8"/>
    </row>
    <row r="22" spans="1:90" s="22" customFormat="1" ht="26.25" customHeight="1" x14ac:dyDescent="0.25">
      <c r="A22" s="293" t="s">
        <v>141</v>
      </c>
      <c r="B22" s="237" t="s">
        <v>106</v>
      </c>
      <c r="C22" s="118">
        <v>49368.451826657598</v>
      </c>
      <c r="D22" s="130">
        <v>13330.877693614468</v>
      </c>
      <c r="E22" s="131">
        <v>8038.5881075454026</v>
      </c>
      <c r="F22" s="131">
        <v>2957.0061343682719</v>
      </c>
      <c r="G22" s="131">
        <v>2335.283451700795</v>
      </c>
      <c r="H22" s="130">
        <v>337.42687078889549</v>
      </c>
      <c r="I22" s="130">
        <v>8545.336444953331</v>
      </c>
      <c r="J22" s="131">
        <v>1582.4361111285275</v>
      </c>
      <c r="K22" s="131">
        <v>186.32405794813428</v>
      </c>
      <c r="L22" s="131">
        <v>344.30339739061009</v>
      </c>
      <c r="M22" s="131">
        <v>162.91014219575493</v>
      </c>
      <c r="N22" s="131">
        <v>176.58007780684426</v>
      </c>
      <c r="O22" s="131">
        <v>90.741551425139832</v>
      </c>
      <c r="P22" s="131">
        <v>1036.3106122245513</v>
      </c>
      <c r="Q22" s="131">
        <v>152.62039288434681</v>
      </c>
      <c r="R22" s="131">
        <v>640.70090769868648</v>
      </c>
      <c r="S22" s="131">
        <v>1678.7462908648411</v>
      </c>
      <c r="T22" s="131">
        <v>435.51921695785722</v>
      </c>
      <c r="U22" s="131">
        <v>423.02770457394473</v>
      </c>
      <c r="V22" s="131">
        <v>82.713634355584844</v>
      </c>
      <c r="W22" s="131">
        <v>113.81825270144728</v>
      </c>
      <c r="X22" s="131">
        <v>390.40577362488364</v>
      </c>
      <c r="Y22" s="131">
        <v>191.90554485692917</v>
      </c>
      <c r="Z22" s="131">
        <v>80.616940821267107</v>
      </c>
      <c r="AA22" s="131">
        <v>604.38562293296843</v>
      </c>
      <c r="AB22" s="131">
        <v>171.27021256101193</v>
      </c>
      <c r="AC22" s="130">
        <v>355.66762912566031</v>
      </c>
      <c r="AD22" s="130">
        <v>514.0932968014755</v>
      </c>
      <c r="AE22" s="131">
        <v>65.365099417841932</v>
      </c>
      <c r="AF22" s="131">
        <v>448.72819738363359</v>
      </c>
      <c r="AG22" s="130">
        <v>6258.7112915339139</v>
      </c>
      <c r="AH22" s="130">
        <v>4960.0143229858477</v>
      </c>
      <c r="AI22" s="131">
        <v>658.22074635471381</v>
      </c>
      <c r="AJ22" s="131">
        <v>1633.3796496213013</v>
      </c>
      <c r="AK22" s="131">
        <v>2668.4139270098322</v>
      </c>
      <c r="AL22" s="130">
        <v>2092.0554512773815</v>
      </c>
      <c r="AM22" s="131">
        <v>1684.1708718128489</v>
      </c>
      <c r="AN22" s="131">
        <v>5.4703667021085707</v>
      </c>
      <c r="AO22" s="131">
        <v>0.66711789528931753</v>
      </c>
      <c r="AP22" s="131">
        <v>329.14181239463983</v>
      </c>
      <c r="AQ22" s="131">
        <v>72.605282472494793</v>
      </c>
      <c r="AR22" s="130">
        <v>1774.8798848641641</v>
      </c>
      <c r="AS22" s="130">
        <v>369.36714847049655</v>
      </c>
      <c r="AT22" s="131">
        <v>66.090938756467438</v>
      </c>
      <c r="AU22" s="131">
        <v>127.64850672264839</v>
      </c>
      <c r="AV22" s="131">
        <v>62.331683507626927</v>
      </c>
      <c r="AW22" s="131">
        <v>113.29601948375381</v>
      </c>
      <c r="AX22" s="130">
        <v>352.34204110679866</v>
      </c>
      <c r="AY22" s="131">
        <v>194.71996003283999</v>
      </c>
      <c r="AZ22" s="131">
        <v>74.382698661635672</v>
      </c>
      <c r="BA22" s="131">
        <v>83.239382412322954</v>
      </c>
      <c r="BB22" s="130">
        <v>152.34049964360747</v>
      </c>
      <c r="BC22" s="131">
        <v>0</v>
      </c>
      <c r="BD22" s="130">
        <v>1663.3750175004316</v>
      </c>
      <c r="BE22" s="131">
        <v>1167.1630692782053</v>
      </c>
      <c r="BF22" s="131">
        <v>125.26718408976792</v>
      </c>
      <c r="BG22" s="131">
        <v>260.40891975700174</v>
      </c>
      <c r="BH22" s="131">
        <v>45.132390908728752</v>
      </c>
      <c r="BI22" s="131">
        <v>65.40345346672791</v>
      </c>
      <c r="BJ22" s="130">
        <v>589.21041965246627</v>
      </c>
      <c r="BK22" s="131">
        <v>25.176127850503704</v>
      </c>
      <c r="BL22" s="131">
        <v>402.35758113591595</v>
      </c>
      <c r="BM22" s="131">
        <v>36.547007942631964</v>
      </c>
      <c r="BN22" s="131">
        <v>125.1297027234147</v>
      </c>
      <c r="BO22" s="130">
        <v>1923.4756345733622</v>
      </c>
      <c r="BP22" s="130">
        <v>2899.5224958073222</v>
      </c>
      <c r="BQ22" s="130">
        <v>1772.6259285962763</v>
      </c>
      <c r="BR22" s="131">
        <v>848.90854959078411</v>
      </c>
      <c r="BS22" s="131">
        <v>923.71737900549215</v>
      </c>
      <c r="BT22" s="130">
        <v>788.31462679056779</v>
      </c>
      <c r="BU22" s="131">
        <v>408.43200972113607</v>
      </c>
      <c r="BV22" s="131">
        <v>379.88261706943166</v>
      </c>
      <c r="BW22" s="130">
        <v>601.6920821803468</v>
      </c>
      <c r="BX22" s="131">
        <v>117.40337593718829</v>
      </c>
      <c r="BY22" s="131">
        <v>123.35453671757443</v>
      </c>
      <c r="BZ22" s="131">
        <v>360.93416952558414</v>
      </c>
      <c r="CA22" s="130">
        <v>87.123046390783955</v>
      </c>
      <c r="CB22" s="130">
        <v>0</v>
      </c>
      <c r="CC22" s="130">
        <v>119583.14926780673</v>
      </c>
      <c r="CD22" s="131">
        <v>109790.39734394898</v>
      </c>
      <c r="CE22" s="131">
        <v>0</v>
      </c>
      <c r="CF22" s="131">
        <v>9792.7519238577515</v>
      </c>
      <c r="CG22" s="47"/>
      <c r="CH22" s="124">
        <v>0</v>
      </c>
      <c r="CI22" s="61"/>
      <c r="CJ22" s="47"/>
      <c r="CK22" s="125">
        <v>168951.60109446433</v>
      </c>
      <c r="CL22" s="8"/>
    </row>
    <row r="23" spans="1:90" s="22" customFormat="1" ht="26.25" customHeight="1" x14ac:dyDescent="0.25">
      <c r="A23" s="293" t="s">
        <v>142</v>
      </c>
      <c r="B23" s="237" t="s">
        <v>107</v>
      </c>
      <c r="C23" s="118">
        <v>52739.359095349515</v>
      </c>
      <c r="D23" s="130">
        <v>715.7733251881034</v>
      </c>
      <c r="E23" s="131">
        <v>715.7733251881034</v>
      </c>
      <c r="F23" s="131">
        <v>0</v>
      </c>
      <c r="G23" s="131">
        <v>0</v>
      </c>
      <c r="H23" s="130">
        <v>1071.9616757103581</v>
      </c>
      <c r="I23" s="130">
        <v>16278.927480396151</v>
      </c>
      <c r="J23" s="131">
        <v>1428.6460379950195</v>
      </c>
      <c r="K23" s="131">
        <v>33.371282858730936</v>
      </c>
      <c r="L23" s="131">
        <v>22.538108062171595</v>
      </c>
      <c r="M23" s="131">
        <v>1028.1804224912512</v>
      </c>
      <c r="N23" s="131">
        <v>444.11659070874879</v>
      </c>
      <c r="O23" s="131">
        <v>3825.9520154288753</v>
      </c>
      <c r="P23" s="131">
        <v>2878.7632016070061</v>
      </c>
      <c r="Q23" s="131">
        <v>221.8752780247151</v>
      </c>
      <c r="R23" s="131">
        <v>45.078375302558761</v>
      </c>
      <c r="S23" s="131">
        <v>5549.7369946624685</v>
      </c>
      <c r="T23" s="131">
        <v>548.19912583999997</v>
      </c>
      <c r="U23" s="131">
        <v>21.834799830425915</v>
      </c>
      <c r="V23" s="131">
        <v>45.208685063427062</v>
      </c>
      <c r="W23" s="131">
        <v>64.194184666469241</v>
      </c>
      <c r="X23" s="131">
        <v>20.735832981226192</v>
      </c>
      <c r="Y23" s="131">
        <v>18.063914315537819</v>
      </c>
      <c r="Z23" s="131">
        <v>2.7098697618767567</v>
      </c>
      <c r="AA23" s="131">
        <v>43.012438885211708</v>
      </c>
      <c r="AB23" s="131">
        <v>36.71032191043075</v>
      </c>
      <c r="AC23" s="130">
        <v>751.39022702800003</v>
      </c>
      <c r="AD23" s="130">
        <v>84.868100857813388</v>
      </c>
      <c r="AE23" s="131">
        <v>21.433816789183947</v>
      </c>
      <c r="AF23" s="131">
        <v>63.434284068629438</v>
      </c>
      <c r="AG23" s="130">
        <v>415.024686244772</v>
      </c>
      <c r="AH23" s="130">
        <v>6.0196786778141576</v>
      </c>
      <c r="AI23" s="131">
        <v>0.84307695168522323</v>
      </c>
      <c r="AJ23" s="131">
        <v>1.7426795053898112</v>
      </c>
      <c r="AK23" s="131">
        <v>3.4339222207391225</v>
      </c>
      <c r="AL23" s="130">
        <v>33091.878987060285</v>
      </c>
      <c r="AM23" s="131">
        <v>0.5507660544969637</v>
      </c>
      <c r="AN23" s="131">
        <v>33091.220323307629</v>
      </c>
      <c r="AO23" s="131">
        <v>9.3116752480472257E-4</v>
      </c>
      <c r="AP23" s="131">
        <v>3.3856458489868534E-2</v>
      </c>
      <c r="AQ23" s="131">
        <v>7.3110072146088834E-2</v>
      </c>
      <c r="AR23" s="130">
        <v>1.4664840610201293</v>
      </c>
      <c r="AS23" s="130">
        <v>21.603558328807367</v>
      </c>
      <c r="AT23" s="131">
        <v>0</v>
      </c>
      <c r="AU23" s="131">
        <v>21.535383687371276</v>
      </c>
      <c r="AV23" s="131">
        <v>6.744671361304512E-2</v>
      </c>
      <c r="AW23" s="131">
        <v>7.2792782304767728E-4</v>
      </c>
      <c r="AX23" s="130">
        <v>1.6976169995418431E-2</v>
      </c>
      <c r="AY23" s="131">
        <v>4.6950878644081515E-3</v>
      </c>
      <c r="AZ23" s="131">
        <v>1.4093505409253256E-3</v>
      </c>
      <c r="BA23" s="131">
        <v>1.0871731590084954E-2</v>
      </c>
      <c r="BB23" s="130">
        <v>0.15747474461412173</v>
      </c>
      <c r="BC23" s="131">
        <v>0</v>
      </c>
      <c r="BD23" s="130">
        <v>0.99927054268067228</v>
      </c>
      <c r="BE23" s="131">
        <v>0.61337994074307423</v>
      </c>
      <c r="BF23" s="131">
        <v>1.7028722858050457E-2</v>
      </c>
      <c r="BG23" s="131">
        <v>0.32469869985286737</v>
      </c>
      <c r="BH23" s="131">
        <v>2.9211184778461081E-3</v>
      </c>
      <c r="BI23" s="131">
        <v>4.1242060748834103E-2</v>
      </c>
      <c r="BJ23" s="130">
        <v>2.6974733813541554E-2</v>
      </c>
      <c r="BK23" s="131">
        <v>1.2530316055950283E-3</v>
      </c>
      <c r="BL23" s="131">
        <v>3.7798895367904656E-3</v>
      </c>
      <c r="BM23" s="131">
        <v>1.8321617500615473E-3</v>
      </c>
      <c r="BN23" s="131">
        <v>2.0109650921094513E-2</v>
      </c>
      <c r="BO23" s="130">
        <v>1.3855238022195131</v>
      </c>
      <c r="BP23" s="130">
        <v>2.1801019699614881</v>
      </c>
      <c r="BQ23" s="130">
        <v>8.6277535337108038</v>
      </c>
      <c r="BR23" s="131">
        <v>4.5770352902687179</v>
      </c>
      <c r="BS23" s="131">
        <v>4.0507182434420859</v>
      </c>
      <c r="BT23" s="130">
        <v>89.524433161050695</v>
      </c>
      <c r="BU23" s="131">
        <v>42.940550802991268</v>
      </c>
      <c r="BV23" s="131">
        <v>46.583882358059434</v>
      </c>
      <c r="BW23" s="130">
        <v>156.87964742000179</v>
      </c>
      <c r="BX23" s="131">
        <v>23.724129227496132</v>
      </c>
      <c r="BY23" s="131">
        <v>0.17449694787885109</v>
      </c>
      <c r="BZ23" s="131">
        <v>132.98102124462682</v>
      </c>
      <c r="CA23" s="130">
        <v>40.64673571833049</v>
      </c>
      <c r="CB23" s="130">
        <v>0</v>
      </c>
      <c r="CC23" s="130">
        <v>0</v>
      </c>
      <c r="CD23" s="131">
        <v>0</v>
      </c>
      <c r="CE23" s="131">
        <v>0</v>
      </c>
      <c r="CF23" s="131">
        <v>0</v>
      </c>
      <c r="CG23" s="47"/>
      <c r="CH23" s="124">
        <v>0</v>
      </c>
      <c r="CI23" s="61"/>
      <c r="CJ23" s="47"/>
      <c r="CK23" s="125">
        <v>52739.359095349515</v>
      </c>
      <c r="CL23" s="8"/>
    </row>
    <row r="24" spans="1:90" s="22" customFormat="1" ht="26.25" customHeight="1" x14ac:dyDescent="0.25">
      <c r="A24" s="293" t="s">
        <v>143</v>
      </c>
      <c r="B24" s="237" t="s">
        <v>108</v>
      </c>
      <c r="C24" s="118">
        <v>101485.50154007594</v>
      </c>
      <c r="D24" s="130">
        <v>23.432571386258999</v>
      </c>
      <c r="E24" s="131">
        <v>22.898859423027282</v>
      </c>
      <c r="F24" s="131">
        <v>0.31896819052742992</v>
      </c>
      <c r="G24" s="131">
        <v>0.21474377270428777</v>
      </c>
      <c r="H24" s="130">
        <v>25.314003148819204</v>
      </c>
      <c r="I24" s="130">
        <v>98310.738048237225</v>
      </c>
      <c r="J24" s="131">
        <v>213.51551010742452</v>
      </c>
      <c r="K24" s="131">
        <v>10.024577777177678</v>
      </c>
      <c r="L24" s="131">
        <v>86.669072523992952</v>
      </c>
      <c r="M24" s="131">
        <v>44.778400713534985</v>
      </c>
      <c r="N24" s="131">
        <v>45.066549949054433</v>
      </c>
      <c r="O24" s="131">
        <v>36666.760859715629</v>
      </c>
      <c r="P24" s="131">
        <v>60610.697627630107</v>
      </c>
      <c r="Q24" s="131">
        <v>4.7817950545697778</v>
      </c>
      <c r="R24" s="131">
        <v>179.7554634123627</v>
      </c>
      <c r="S24" s="131">
        <v>143.09159881974472</v>
      </c>
      <c r="T24" s="131">
        <v>12.028318703927411</v>
      </c>
      <c r="U24" s="131">
        <v>33.419409888140294</v>
      </c>
      <c r="V24" s="131">
        <v>10.40750656795322</v>
      </c>
      <c r="W24" s="131">
        <v>15.249783313953611</v>
      </c>
      <c r="X24" s="131">
        <v>30.259809903211039</v>
      </c>
      <c r="Y24" s="131">
        <v>13.317305264457708</v>
      </c>
      <c r="Z24" s="131">
        <v>2.6044304564453915</v>
      </c>
      <c r="AA24" s="131">
        <v>173.44743421731766</v>
      </c>
      <c r="AB24" s="131">
        <v>14.862594218238645</v>
      </c>
      <c r="AC24" s="130">
        <v>1.0793188187319354</v>
      </c>
      <c r="AD24" s="130">
        <v>39.296757755277874</v>
      </c>
      <c r="AE24" s="131">
        <v>5.9720928478767181</v>
      </c>
      <c r="AF24" s="131">
        <v>33.324664907401157</v>
      </c>
      <c r="AG24" s="130">
        <v>1627.99266660168</v>
      </c>
      <c r="AH24" s="130">
        <v>192.68093466856877</v>
      </c>
      <c r="AI24" s="131">
        <v>48.725286365001622</v>
      </c>
      <c r="AJ24" s="131">
        <v>53.571853196804746</v>
      </c>
      <c r="AK24" s="131">
        <v>90.383795106762392</v>
      </c>
      <c r="AL24" s="130">
        <v>96.5634609139247</v>
      </c>
      <c r="AM24" s="131">
        <v>13.989025277426142</v>
      </c>
      <c r="AN24" s="131">
        <v>0.68919235408634116</v>
      </c>
      <c r="AO24" s="131">
        <v>3.9321487370871533</v>
      </c>
      <c r="AP24" s="131">
        <v>70.087812423421013</v>
      </c>
      <c r="AQ24" s="131">
        <v>7.865282121904043</v>
      </c>
      <c r="AR24" s="130">
        <v>273.38423162025362</v>
      </c>
      <c r="AS24" s="130">
        <v>62.481665888256074</v>
      </c>
      <c r="AT24" s="131">
        <v>24.294626677341189</v>
      </c>
      <c r="AU24" s="131">
        <v>5.1325602585394368</v>
      </c>
      <c r="AV24" s="131">
        <v>5.5982551277972039</v>
      </c>
      <c r="AW24" s="131">
        <v>27.456223824578242</v>
      </c>
      <c r="AX24" s="130">
        <v>39.442598901112916</v>
      </c>
      <c r="AY24" s="131">
        <v>19.993592751796605</v>
      </c>
      <c r="AZ24" s="131">
        <v>6.3093214196737053</v>
      </c>
      <c r="BA24" s="131">
        <v>13.13968472964261</v>
      </c>
      <c r="BB24" s="130">
        <v>14.223371547446837</v>
      </c>
      <c r="BC24" s="131">
        <v>0</v>
      </c>
      <c r="BD24" s="130">
        <v>213.52570178626431</v>
      </c>
      <c r="BE24" s="131">
        <v>151.22794751591709</v>
      </c>
      <c r="BF24" s="131">
        <v>26.028964016747413</v>
      </c>
      <c r="BG24" s="131">
        <v>19.373054652169941</v>
      </c>
      <c r="BH24" s="131">
        <v>6.1286008621264649</v>
      </c>
      <c r="BI24" s="131">
        <v>10.767134739303389</v>
      </c>
      <c r="BJ24" s="130">
        <v>106.5230704034375</v>
      </c>
      <c r="BK24" s="131">
        <v>6.3142788906214404</v>
      </c>
      <c r="BL24" s="131">
        <v>80.203623933078987</v>
      </c>
      <c r="BM24" s="131">
        <v>7.2630768713198819</v>
      </c>
      <c r="BN24" s="131">
        <v>12.742090708417191</v>
      </c>
      <c r="BO24" s="130">
        <v>214.77602947576327</v>
      </c>
      <c r="BP24" s="130">
        <v>49.163769756408939</v>
      </c>
      <c r="BQ24" s="130">
        <v>42.711517019286283</v>
      </c>
      <c r="BR24" s="131">
        <v>15.56416053094493</v>
      </c>
      <c r="BS24" s="131">
        <v>27.147356488341352</v>
      </c>
      <c r="BT24" s="130">
        <v>33.985333552366811</v>
      </c>
      <c r="BU24" s="131">
        <v>21.209331424142952</v>
      </c>
      <c r="BV24" s="131">
        <v>12.776002128223858</v>
      </c>
      <c r="BW24" s="130">
        <v>115.2485500342182</v>
      </c>
      <c r="BX24" s="131">
        <v>96.725705956745443</v>
      </c>
      <c r="BY24" s="131">
        <v>4.2166472977628526</v>
      </c>
      <c r="BZ24" s="131">
        <v>14.306196779709911</v>
      </c>
      <c r="CA24" s="130">
        <v>2.9379385606592781</v>
      </c>
      <c r="CB24" s="130">
        <v>0</v>
      </c>
      <c r="CC24" s="130">
        <v>5329.5596107302554</v>
      </c>
      <c r="CD24" s="131">
        <v>1334.5598966256871</v>
      </c>
      <c r="CE24" s="131">
        <v>1207.3720157196822</v>
      </c>
      <c r="CF24" s="131">
        <v>2787.6276983848866</v>
      </c>
      <c r="CG24" s="47"/>
      <c r="CH24" s="124">
        <v>0</v>
      </c>
      <c r="CI24" s="61"/>
      <c r="CJ24" s="47"/>
      <c r="CK24" s="125">
        <v>106815.0611508062</v>
      </c>
      <c r="CL24" s="8"/>
    </row>
    <row r="25" spans="1:90" s="22" customFormat="1" ht="26.25" customHeight="1" x14ac:dyDescent="0.25">
      <c r="A25" s="293" t="s">
        <v>144</v>
      </c>
      <c r="B25" s="237" t="s">
        <v>109</v>
      </c>
      <c r="C25" s="118">
        <v>0</v>
      </c>
      <c r="D25" s="130">
        <v>0</v>
      </c>
      <c r="E25" s="131">
        <v>0</v>
      </c>
      <c r="F25" s="131">
        <v>0</v>
      </c>
      <c r="G25" s="131">
        <v>0</v>
      </c>
      <c r="H25" s="130">
        <v>0</v>
      </c>
      <c r="I25" s="130">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0">
        <v>0</v>
      </c>
      <c r="AD25" s="130">
        <v>0</v>
      </c>
      <c r="AE25" s="131">
        <v>0</v>
      </c>
      <c r="AF25" s="131">
        <v>0</v>
      </c>
      <c r="AG25" s="130">
        <v>0</v>
      </c>
      <c r="AH25" s="130">
        <v>0</v>
      </c>
      <c r="AI25" s="131">
        <v>0</v>
      </c>
      <c r="AJ25" s="131">
        <v>0</v>
      </c>
      <c r="AK25" s="131">
        <v>0</v>
      </c>
      <c r="AL25" s="130">
        <v>0</v>
      </c>
      <c r="AM25" s="131">
        <v>0</v>
      </c>
      <c r="AN25" s="131">
        <v>0</v>
      </c>
      <c r="AO25" s="131">
        <v>0</v>
      </c>
      <c r="AP25" s="131">
        <v>0</v>
      </c>
      <c r="AQ25" s="131">
        <v>0</v>
      </c>
      <c r="AR25" s="130">
        <v>0</v>
      </c>
      <c r="AS25" s="130">
        <v>0</v>
      </c>
      <c r="AT25" s="131">
        <v>0</v>
      </c>
      <c r="AU25" s="131">
        <v>0</v>
      </c>
      <c r="AV25" s="131">
        <v>0</v>
      </c>
      <c r="AW25" s="131">
        <v>0</v>
      </c>
      <c r="AX25" s="130">
        <v>0</v>
      </c>
      <c r="AY25" s="131">
        <v>0</v>
      </c>
      <c r="AZ25" s="131">
        <v>0</v>
      </c>
      <c r="BA25" s="131">
        <v>0</v>
      </c>
      <c r="BB25" s="130">
        <v>0</v>
      </c>
      <c r="BC25" s="131">
        <v>0</v>
      </c>
      <c r="BD25" s="130">
        <v>0</v>
      </c>
      <c r="BE25" s="131">
        <v>0</v>
      </c>
      <c r="BF25" s="131">
        <v>0</v>
      </c>
      <c r="BG25" s="131">
        <v>0</v>
      </c>
      <c r="BH25" s="131">
        <v>0</v>
      </c>
      <c r="BI25" s="131">
        <v>0</v>
      </c>
      <c r="BJ25" s="130">
        <v>0</v>
      </c>
      <c r="BK25" s="131">
        <v>0</v>
      </c>
      <c r="BL25" s="131">
        <v>0</v>
      </c>
      <c r="BM25" s="131">
        <v>0</v>
      </c>
      <c r="BN25" s="131">
        <v>0</v>
      </c>
      <c r="BO25" s="130">
        <v>0</v>
      </c>
      <c r="BP25" s="130">
        <v>0</v>
      </c>
      <c r="BQ25" s="130">
        <v>0</v>
      </c>
      <c r="BR25" s="131">
        <v>0</v>
      </c>
      <c r="BS25" s="131">
        <v>0</v>
      </c>
      <c r="BT25" s="130">
        <v>0</v>
      </c>
      <c r="BU25" s="131">
        <v>0</v>
      </c>
      <c r="BV25" s="131">
        <v>0</v>
      </c>
      <c r="BW25" s="130">
        <v>0</v>
      </c>
      <c r="BX25" s="131">
        <v>0</v>
      </c>
      <c r="BY25" s="131">
        <v>0</v>
      </c>
      <c r="BZ25" s="131">
        <v>0</v>
      </c>
      <c r="CA25" s="130">
        <v>0</v>
      </c>
      <c r="CB25" s="130">
        <v>0</v>
      </c>
      <c r="CC25" s="130">
        <v>0</v>
      </c>
      <c r="CD25" s="131">
        <v>0</v>
      </c>
      <c r="CE25" s="131">
        <v>0</v>
      </c>
      <c r="CF25" s="131">
        <v>0</v>
      </c>
      <c r="CG25" s="47"/>
      <c r="CH25" s="124">
        <v>0</v>
      </c>
      <c r="CI25" s="61"/>
      <c r="CJ25" s="47"/>
      <c r="CK25" s="125">
        <v>0</v>
      </c>
      <c r="CL25" s="8"/>
    </row>
    <row r="26" spans="1:90" s="22" customFormat="1" ht="26.25" customHeight="1" x14ac:dyDescent="0.25">
      <c r="A26" s="293" t="s">
        <v>145</v>
      </c>
      <c r="B26" s="237" t="s">
        <v>110</v>
      </c>
      <c r="C26" s="118">
        <v>0</v>
      </c>
      <c r="D26" s="130">
        <v>0</v>
      </c>
      <c r="E26" s="131">
        <v>0</v>
      </c>
      <c r="F26" s="131">
        <v>0</v>
      </c>
      <c r="G26" s="131">
        <v>0</v>
      </c>
      <c r="H26" s="130">
        <v>0</v>
      </c>
      <c r="I26" s="130">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0">
        <v>0</v>
      </c>
      <c r="AD26" s="130">
        <v>0</v>
      </c>
      <c r="AE26" s="131">
        <v>0</v>
      </c>
      <c r="AF26" s="131">
        <v>0</v>
      </c>
      <c r="AG26" s="130">
        <v>0</v>
      </c>
      <c r="AH26" s="130">
        <v>0</v>
      </c>
      <c r="AI26" s="131">
        <v>0</v>
      </c>
      <c r="AJ26" s="131">
        <v>0</v>
      </c>
      <c r="AK26" s="131">
        <v>0</v>
      </c>
      <c r="AL26" s="130">
        <v>0</v>
      </c>
      <c r="AM26" s="131">
        <v>0</v>
      </c>
      <c r="AN26" s="131">
        <v>0</v>
      </c>
      <c r="AO26" s="131">
        <v>0</v>
      </c>
      <c r="AP26" s="131">
        <v>0</v>
      </c>
      <c r="AQ26" s="131">
        <v>0</v>
      </c>
      <c r="AR26" s="130">
        <v>0</v>
      </c>
      <c r="AS26" s="130">
        <v>0</v>
      </c>
      <c r="AT26" s="131">
        <v>0</v>
      </c>
      <c r="AU26" s="131">
        <v>0</v>
      </c>
      <c r="AV26" s="131">
        <v>0</v>
      </c>
      <c r="AW26" s="131">
        <v>0</v>
      </c>
      <c r="AX26" s="130">
        <v>0</v>
      </c>
      <c r="AY26" s="131">
        <v>0</v>
      </c>
      <c r="AZ26" s="131">
        <v>0</v>
      </c>
      <c r="BA26" s="131">
        <v>0</v>
      </c>
      <c r="BB26" s="130">
        <v>0</v>
      </c>
      <c r="BC26" s="131">
        <v>0</v>
      </c>
      <c r="BD26" s="130">
        <v>0</v>
      </c>
      <c r="BE26" s="131">
        <v>0</v>
      </c>
      <c r="BF26" s="131">
        <v>0</v>
      </c>
      <c r="BG26" s="131">
        <v>0</v>
      </c>
      <c r="BH26" s="131">
        <v>0</v>
      </c>
      <c r="BI26" s="131">
        <v>0</v>
      </c>
      <c r="BJ26" s="130">
        <v>0</v>
      </c>
      <c r="BK26" s="131">
        <v>0</v>
      </c>
      <c r="BL26" s="131">
        <v>0</v>
      </c>
      <c r="BM26" s="131">
        <v>0</v>
      </c>
      <c r="BN26" s="131">
        <v>0</v>
      </c>
      <c r="BO26" s="130">
        <v>0</v>
      </c>
      <c r="BP26" s="130">
        <v>0</v>
      </c>
      <c r="BQ26" s="130">
        <v>0</v>
      </c>
      <c r="BR26" s="131">
        <v>0</v>
      </c>
      <c r="BS26" s="131">
        <v>0</v>
      </c>
      <c r="BT26" s="130">
        <v>0</v>
      </c>
      <c r="BU26" s="131">
        <v>0</v>
      </c>
      <c r="BV26" s="131">
        <v>0</v>
      </c>
      <c r="BW26" s="130">
        <v>0</v>
      </c>
      <c r="BX26" s="131">
        <v>0</v>
      </c>
      <c r="BY26" s="131">
        <v>0</v>
      </c>
      <c r="BZ26" s="131">
        <v>0</v>
      </c>
      <c r="CA26" s="130">
        <v>0</v>
      </c>
      <c r="CB26" s="130">
        <v>0</v>
      </c>
      <c r="CC26" s="130">
        <v>0</v>
      </c>
      <c r="CD26" s="131">
        <v>0</v>
      </c>
      <c r="CE26" s="131">
        <v>0</v>
      </c>
      <c r="CF26" s="131">
        <v>0</v>
      </c>
      <c r="CG26" s="47"/>
      <c r="CH26" s="124">
        <v>0</v>
      </c>
      <c r="CI26" s="61"/>
      <c r="CJ26" s="47"/>
      <c r="CK26" s="125">
        <v>0</v>
      </c>
      <c r="CL26" s="8"/>
    </row>
    <row r="27" spans="1:90" s="22" customFormat="1" ht="26.25" customHeight="1" x14ac:dyDescent="0.25">
      <c r="A27" s="293" t="s">
        <v>146</v>
      </c>
      <c r="B27" s="237" t="s">
        <v>111</v>
      </c>
      <c r="C27" s="118">
        <v>48324.917957339174</v>
      </c>
      <c r="D27" s="130">
        <v>348.66037707056154</v>
      </c>
      <c r="E27" s="131">
        <v>348.66037707056154</v>
      </c>
      <c r="F27" s="131">
        <v>0</v>
      </c>
      <c r="G27" s="131">
        <v>0</v>
      </c>
      <c r="H27" s="130">
        <v>15.130082539281689</v>
      </c>
      <c r="I27" s="130">
        <v>21754.167788053186</v>
      </c>
      <c r="J27" s="131">
        <v>2459.7728900000002</v>
      </c>
      <c r="K27" s="131">
        <v>0</v>
      </c>
      <c r="L27" s="131">
        <v>1975.2441999328412</v>
      </c>
      <c r="M27" s="131">
        <v>7912.1000186761476</v>
      </c>
      <c r="N27" s="131">
        <v>5114.8452935978403</v>
      </c>
      <c r="O27" s="131">
        <v>3.4092594778982357</v>
      </c>
      <c r="P27" s="131">
        <v>31.657499999999999</v>
      </c>
      <c r="Q27" s="131">
        <v>0</v>
      </c>
      <c r="R27" s="131">
        <v>2244.6273977652718</v>
      </c>
      <c r="S27" s="131">
        <v>64.68528066071832</v>
      </c>
      <c r="T27" s="131">
        <v>1.26</v>
      </c>
      <c r="U27" s="131">
        <v>12.523838095916341</v>
      </c>
      <c r="V27" s="131">
        <v>4.8670429441270731</v>
      </c>
      <c r="W27" s="131">
        <v>6.9005090607921762</v>
      </c>
      <c r="X27" s="131">
        <v>11.891479444622677</v>
      </c>
      <c r="Y27" s="131">
        <v>10.328489038637112</v>
      </c>
      <c r="Z27" s="131">
        <v>1.5494349476405236</v>
      </c>
      <c r="AA27" s="131">
        <v>1893.3151549424683</v>
      </c>
      <c r="AB27" s="131">
        <v>5.1899994682640918</v>
      </c>
      <c r="AC27" s="130">
        <v>19904.685394483153</v>
      </c>
      <c r="AD27" s="130">
        <v>147.08756286022856</v>
      </c>
      <c r="AE27" s="131">
        <v>0.10744474255581152</v>
      </c>
      <c r="AF27" s="131">
        <v>146.98011811767276</v>
      </c>
      <c r="AG27" s="130">
        <v>5797.4806472855289</v>
      </c>
      <c r="AH27" s="130">
        <v>53.693090739301823</v>
      </c>
      <c r="AI27" s="131">
        <v>7.0940289375562875</v>
      </c>
      <c r="AJ27" s="131">
        <v>16.632619042965786</v>
      </c>
      <c r="AK27" s="131">
        <v>29.966442758779753</v>
      </c>
      <c r="AL27" s="130">
        <v>0</v>
      </c>
      <c r="AM27" s="131">
        <v>0</v>
      </c>
      <c r="AN27" s="131">
        <v>0</v>
      </c>
      <c r="AO27" s="131">
        <v>0</v>
      </c>
      <c r="AP27" s="131">
        <v>0</v>
      </c>
      <c r="AQ27" s="131">
        <v>0</v>
      </c>
      <c r="AR27" s="130">
        <v>16.231348025689339</v>
      </c>
      <c r="AS27" s="130">
        <v>85.327541985912973</v>
      </c>
      <c r="AT27" s="131">
        <v>80.241774802440759</v>
      </c>
      <c r="AU27" s="131">
        <v>0.17334335135232715</v>
      </c>
      <c r="AV27" s="131">
        <v>0</v>
      </c>
      <c r="AW27" s="131">
        <v>4.9124238321198783</v>
      </c>
      <c r="AX27" s="130">
        <v>6.8789841872156909</v>
      </c>
      <c r="AY27" s="131">
        <v>3.3799946762414343</v>
      </c>
      <c r="AZ27" s="131">
        <v>0.90606168216237604</v>
      </c>
      <c r="BA27" s="131">
        <v>2.5929278288118809</v>
      </c>
      <c r="BB27" s="130">
        <v>1.981844636729881</v>
      </c>
      <c r="BC27" s="131">
        <v>0</v>
      </c>
      <c r="BD27" s="130">
        <v>39.175479928203444</v>
      </c>
      <c r="BE27" s="131">
        <v>29.295166634334258</v>
      </c>
      <c r="BF27" s="131">
        <v>4.3384116776594324</v>
      </c>
      <c r="BG27" s="131">
        <v>2.8204948032608259</v>
      </c>
      <c r="BH27" s="131">
        <v>1.149126133460356</v>
      </c>
      <c r="BI27" s="131">
        <v>1.5722806794885742</v>
      </c>
      <c r="BJ27" s="130">
        <v>17.176386386695309</v>
      </c>
      <c r="BK27" s="131">
        <v>1.0006087285574163</v>
      </c>
      <c r="BL27" s="131">
        <v>16.13542113391642</v>
      </c>
      <c r="BM27" s="131">
        <v>0</v>
      </c>
      <c r="BN27" s="131">
        <v>4.0356524221472165E-2</v>
      </c>
      <c r="BO27" s="130">
        <v>76.1476263528114</v>
      </c>
      <c r="BP27" s="130">
        <v>24.483252720449403</v>
      </c>
      <c r="BQ27" s="130">
        <v>33.458698718706096</v>
      </c>
      <c r="BR27" s="131">
        <v>27.828081767493263</v>
      </c>
      <c r="BS27" s="131">
        <v>5.6306169512128346</v>
      </c>
      <c r="BT27" s="130">
        <v>1.2148529372900554</v>
      </c>
      <c r="BU27" s="131">
        <v>0.62996703666513698</v>
      </c>
      <c r="BV27" s="131">
        <v>0.58488590062491852</v>
      </c>
      <c r="BW27" s="130">
        <v>1.9369984282234862</v>
      </c>
      <c r="BX27" s="131">
        <v>1.5835578220503032E-2</v>
      </c>
      <c r="BY27" s="131">
        <v>1.8089760962321184</v>
      </c>
      <c r="BZ27" s="131">
        <v>0.11218675377086475</v>
      </c>
      <c r="CA27" s="130">
        <v>0</v>
      </c>
      <c r="CB27" s="130">
        <v>0</v>
      </c>
      <c r="CC27" s="130">
        <v>19027.35390361413</v>
      </c>
      <c r="CD27" s="131">
        <v>4605.0963607325039</v>
      </c>
      <c r="CE27" s="131">
        <v>0</v>
      </c>
      <c r="CF27" s="131">
        <v>14422.257542881625</v>
      </c>
      <c r="CG27" s="47"/>
      <c r="CH27" s="124">
        <v>0</v>
      </c>
      <c r="CI27" s="61"/>
      <c r="CJ27" s="47"/>
      <c r="CK27" s="125">
        <v>67352.271860953304</v>
      </c>
      <c r="CL27" s="8"/>
    </row>
    <row r="28" spans="1:90" s="22" customFormat="1" ht="26.25" customHeight="1" x14ac:dyDescent="0.25">
      <c r="A28" s="293" t="s">
        <v>147</v>
      </c>
      <c r="B28" s="237" t="s">
        <v>112</v>
      </c>
      <c r="C28" s="118">
        <v>9304.5067836791841</v>
      </c>
      <c r="D28" s="130">
        <v>221.05642748966355</v>
      </c>
      <c r="E28" s="131">
        <v>208.35191264530317</v>
      </c>
      <c r="F28" s="131">
        <v>9.6842794116034039</v>
      </c>
      <c r="G28" s="131">
        <v>3.0202354327569645</v>
      </c>
      <c r="H28" s="130">
        <v>21.873919649602151</v>
      </c>
      <c r="I28" s="130">
        <v>688.58150322148344</v>
      </c>
      <c r="J28" s="131">
        <v>211.60191177706531</v>
      </c>
      <c r="K28" s="131">
        <v>5.7608810822272565</v>
      </c>
      <c r="L28" s="131">
        <v>11.65709930677791</v>
      </c>
      <c r="M28" s="131">
        <v>1.3543313115315792</v>
      </c>
      <c r="N28" s="131">
        <v>3.2147167135558909</v>
      </c>
      <c r="O28" s="131">
        <v>8.7363443820428159</v>
      </c>
      <c r="P28" s="131">
        <v>120.30964885466877</v>
      </c>
      <c r="Q28" s="131">
        <v>8.9114608727460247</v>
      </c>
      <c r="R28" s="131">
        <v>6.0245215294513272</v>
      </c>
      <c r="S28" s="131">
        <v>97.318947392163167</v>
      </c>
      <c r="T28" s="131">
        <v>35.973945848988464</v>
      </c>
      <c r="U28" s="131">
        <v>52.617802821209494</v>
      </c>
      <c r="V28" s="131">
        <v>9.0070189800532319</v>
      </c>
      <c r="W28" s="131">
        <v>19.721996826869407</v>
      </c>
      <c r="X28" s="131">
        <v>19.079879289444214</v>
      </c>
      <c r="Y28" s="131">
        <v>12.511431941456895</v>
      </c>
      <c r="Z28" s="131">
        <v>4.0769967556152489</v>
      </c>
      <c r="AA28" s="131">
        <v>16.872059975884234</v>
      </c>
      <c r="AB28" s="131">
        <v>43.830507559732212</v>
      </c>
      <c r="AC28" s="130">
        <v>1545.1427780158085</v>
      </c>
      <c r="AD28" s="130">
        <v>188.82022290825256</v>
      </c>
      <c r="AE28" s="131">
        <v>3.3316303202039066</v>
      </c>
      <c r="AF28" s="131">
        <v>185.48859258804865</v>
      </c>
      <c r="AG28" s="130">
        <v>1178.4844753008394</v>
      </c>
      <c r="AH28" s="130">
        <v>527.46856886095293</v>
      </c>
      <c r="AI28" s="131">
        <v>78.030449400063503</v>
      </c>
      <c r="AJ28" s="131">
        <v>342.13365283579066</v>
      </c>
      <c r="AK28" s="131">
        <v>107.30446662509883</v>
      </c>
      <c r="AL28" s="130">
        <v>3440.5042881183363</v>
      </c>
      <c r="AM28" s="131">
        <v>2179.3777060172488</v>
      </c>
      <c r="AN28" s="131">
        <v>33.663311776598086</v>
      </c>
      <c r="AO28" s="131">
        <v>0.29708491160394968</v>
      </c>
      <c r="AP28" s="131">
        <v>1158.2256517344272</v>
      </c>
      <c r="AQ28" s="131">
        <v>68.940533678458223</v>
      </c>
      <c r="AR28" s="130">
        <v>24.239270295678388</v>
      </c>
      <c r="AS28" s="130">
        <v>75.542654948182189</v>
      </c>
      <c r="AT28" s="131">
        <v>22.54423616412631</v>
      </c>
      <c r="AU28" s="131">
        <v>12.91449211542103</v>
      </c>
      <c r="AV28" s="131">
        <v>12.152384135343755</v>
      </c>
      <c r="AW28" s="131">
        <v>27.931542533291093</v>
      </c>
      <c r="AX28" s="130">
        <v>94.702565191080282</v>
      </c>
      <c r="AY28" s="131">
        <v>22.182987737674523</v>
      </c>
      <c r="AZ28" s="131">
        <v>11.546783723174689</v>
      </c>
      <c r="BA28" s="131">
        <v>60.972793730231075</v>
      </c>
      <c r="BB28" s="130">
        <v>63.448000849771738</v>
      </c>
      <c r="BC28" s="131">
        <v>0</v>
      </c>
      <c r="BD28" s="130">
        <v>217.62589338899505</v>
      </c>
      <c r="BE28" s="131">
        <v>85.744410952154254</v>
      </c>
      <c r="BF28" s="131">
        <v>93.610004236555113</v>
      </c>
      <c r="BG28" s="131">
        <v>16.231750154734115</v>
      </c>
      <c r="BH28" s="131">
        <v>15.684747894584993</v>
      </c>
      <c r="BI28" s="131">
        <v>6.3549801509665595</v>
      </c>
      <c r="BJ28" s="130">
        <v>440.34876355142319</v>
      </c>
      <c r="BK28" s="131">
        <v>198.69768492739695</v>
      </c>
      <c r="BL28" s="131">
        <v>15.871222182771664</v>
      </c>
      <c r="BM28" s="131">
        <v>0.67448060536688104</v>
      </c>
      <c r="BN28" s="131">
        <v>225.10537583588771</v>
      </c>
      <c r="BO28" s="130">
        <v>189.96579467788695</v>
      </c>
      <c r="BP28" s="130">
        <v>40.685818057974203</v>
      </c>
      <c r="BQ28" s="130">
        <v>220.8416508711218</v>
      </c>
      <c r="BR28" s="131">
        <v>166.43226340093801</v>
      </c>
      <c r="BS28" s="131">
        <v>54.409387470183788</v>
      </c>
      <c r="BT28" s="130">
        <v>22.811733859028564</v>
      </c>
      <c r="BU28" s="131">
        <v>9.7548188435280814</v>
      </c>
      <c r="BV28" s="131">
        <v>13.056915015500483</v>
      </c>
      <c r="BW28" s="130">
        <v>102.36245442310215</v>
      </c>
      <c r="BX28" s="131">
        <v>14.946099627708806</v>
      </c>
      <c r="BY28" s="131">
        <v>34.410968758906137</v>
      </c>
      <c r="BZ28" s="131">
        <v>53.005386036487202</v>
      </c>
      <c r="CA28" s="130">
        <v>0</v>
      </c>
      <c r="CB28" s="130">
        <v>0</v>
      </c>
      <c r="CC28" s="130">
        <v>5232.9410097063628</v>
      </c>
      <c r="CD28" s="131">
        <v>0</v>
      </c>
      <c r="CE28" s="131">
        <v>5220.2861046116741</v>
      </c>
      <c r="CF28" s="131">
        <v>12.654905094688973</v>
      </c>
      <c r="CG28" s="47"/>
      <c r="CH28" s="124">
        <v>0</v>
      </c>
      <c r="CI28" s="61"/>
      <c r="CJ28" s="47"/>
      <c r="CK28" s="125">
        <v>14537.447793385547</v>
      </c>
      <c r="CL28" s="8"/>
    </row>
    <row r="29" spans="1:90" s="22" customFormat="1" ht="26.25" customHeight="1" x14ac:dyDescent="0.25">
      <c r="A29" s="293" t="s">
        <v>148</v>
      </c>
      <c r="B29" s="237" t="s">
        <v>113</v>
      </c>
      <c r="C29" s="118">
        <v>5777.514254198687</v>
      </c>
      <c r="D29" s="130">
        <v>1726.2868493224119</v>
      </c>
      <c r="E29" s="131">
        <v>1726.2868493224119</v>
      </c>
      <c r="F29" s="131">
        <v>0</v>
      </c>
      <c r="G29" s="131">
        <v>0</v>
      </c>
      <c r="H29" s="130">
        <v>0</v>
      </c>
      <c r="I29" s="130">
        <v>874.42065356281728</v>
      </c>
      <c r="J29" s="131">
        <v>604.79168673000004</v>
      </c>
      <c r="K29" s="131">
        <v>0</v>
      </c>
      <c r="L29" s="131">
        <v>20.339857111457555</v>
      </c>
      <c r="M29" s="131">
        <v>67.471565958838397</v>
      </c>
      <c r="N29" s="131">
        <v>81.70483951755881</v>
      </c>
      <c r="O29" s="131">
        <v>3.738944321959109E-2</v>
      </c>
      <c r="P29" s="131">
        <v>57.905498349735147</v>
      </c>
      <c r="Q29" s="131">
        <v>2.2005016502648584</v>
      </c>
      <c r="R29" s="131">
        <v>21.85620675314097</v>
      </c>
      <c r="S29" s="131">
        <v>0</v>
      </c>
      <c r="T29" s="131">
        <v>0</v>
      </c>
      <c r="U29" s="131">
        <v>0</v>
      </c>
      <c r="V29" s="131">
        <v>0</v>
      </c>
      <c r="W29" s="131">
        <v>0</v>
      </c>
      <c r="X29" s="131">
        <v>0</v>
      </c>
      <c r="Y29" s="131">
        <v>0</v>
      </c>
      <c r="Z29" s="131">
        <v>0</v>
      </c>
      <c r="AA29" s="131">
        <v>18.113108048601909</v>
      </c>
      <c r="AB29" s="131">
        <v>0</v>
      </c>
      <c r="AC29" s="130">
        <v>2188.8635389445199</v>
      </c>
      <c r="AD29" s="130">
        <v>809.83951393979032</v>
      </c>
      <c r="AE29" s="131">
        <v>1.9808494864939838E-2</v>
      </c>
      <c r="AF29" s="131">
        <v>809.81970544492538</v>
      </c>
      <c r="AG29" s="130">
        <v>28.657257643579975</v>
      </c>
      <c r="AH29" s="130">
        <v>8.6637332484520453</v>
      </c>
      <c r="AI29" s="131">
        <v>1.2936853999257798</v>
      </c>
      <c r="AJ29" s="131">
        <v>1.9189553908697323</v>
      </c>
      <c r="AK29" s="131">
        <v>5.4510924576565332</v>
      </c>
      <c r="AL29" s="130">
        <v>0</v>
      </c>
      <c r="AM29" s="131">
        <v>0</v>
      </c>
      <c r="AN29" s="131">
        <v>0</v>
      </c>
      <c r="AO29" s="131">
        <v>0</v>
      </c>
      <c r="AP29" s="131">
        <v>0</v>
      </c>
      <c r="AQ29" s="131">
        <v>0</v>
      </c>
      <c r="AR29" s="130">
        <v>2.9362927424535883</v>
      </c>
      <c r="AS29" s="130">
        <v>5.464346469310251</v>
      </c>
      <c r="AT29" s="131">
        <v>0.87812889810200234</v>
      </c>
      <c r="AU29" s="131">
        <v>3.1957551420912327E-2</v>
      </c>
      <c r="AV29" s="131">
        <v>0</v>
      </c>
      <c r="AW29" s="131">
        <v>4.5542600197873364</v>
      </c>
      <c r="AX29" s="130">
        <v>6.3536476640806612</v>
      </c>
      <c r="AY29" s="131">
        <v>3.1273064677982441</v>
      </c>
      <c r="AZ29" s="131">
        <v>0.83809978806423335</v>
      </c>
      <c r="BA29" s="131">
        <v>2.3882414082181831</v>
      </c>
      <c r="BB29" s="130">
        <v>1.6029961266428758</v>
      </c>
      <c r="BC29" s="131">
        <v>0</v>
      </c>
      <c r="BD29" s="130">
        <v>33.539505248163316</v>
      </c>
      <c r="BE29" s="131">
        <v>26.544335055525821</v>
      </c>
      <c r="BF29" s="131">
        <v>3.9976681211581213</v>
      </c>
      <c r="BG29" s="131">
        <v>0.51998595276041848</v>
      </c>
      <c r="BH29" s="131">
        <v>1.0612421571884088</v>
      </c>
      <c r="BI29" s="131">
        <v>1.4162739615305526</v>
      </c>
      <c r="BJ29" s="130">
        <v>15.890367549273249</v>
      </c>
      <c r="BK29" s="131">
        <v>0.92600738456649145</v>
      </c>
      <c r="BL29" s="131">
        <v>14.9569200426143</v>
      </c>
      <c r="BM29" s="131">
        <v>0</v>
      </c>
      <c r="BN29" s="131">
        <v>7.440122092457032E-3</v>
      </c>
      <c r="BO29" s="130">
        <v>69.202978994031881</v>
      </c>
      <c r="BP29" s="130">
        <v>3.491305633434858</v>
      </c>
      <c r="BQ29" s="130">
        <v>1.7557784410789929</v>
      </c>
      <c r="BR29" s="131">
        <v>0.71771883656547342</v>
      </c>
      <c r="BS29" s="131">
        <v>1.0380596045135195</v>
      </c>
      <c r="BT29" s="130">
        <v>0.22397008543686558</v>
      </c>
      <c r="BU29" s="131">
        <v>0.11614061808916099</v>
      </c>
      <c r="BV29" s="131">
        <v>0.10782946734770461</v>
      </c>
      <c r="BW29" s="130">
        <v>0.32151858320797289</v>
      </c>
      <c r="BX29" s="131">
        <v>2.9194445665989537E-3</v>
      </c>
      <c r="BY29" s="131">
        <v>0.29791640737762592</v>
      </c>
      <c r="BZ29" s="131">
        <v>2.0682731263748051E-2</v>
      </c>
      <c r="CA29" s="130">
        <v>0</v>
      </c>
      <c r="CB29" s="130">
        <v>0</v>
      </c>
      <c r="CC29" s="130">
        <v>0</v>
      </c>
      <c r="CD29" s="131">
        <v>0</v>
      </c>
      <c r="CE29" s="131">
        <v>0</v>
      </c>
      <c r="CF29" s="131">
        <v>0</v>
      </c>
      <c r="CG29" s="47"/>
      <c r="CH29" s="124">
        <v>0</v>
      </c>
      <c r="CI29" s="61"/>
      <c r="CJ29" s="47"/>
      <c r="CK29" s="125">
        <v>5777.514254198687</v>
      </c>
      <c r="CL29" s="8"/>
    </row>
    <row r="30" spans="1:90" s="22" customFormat="1" ht="26.25" customHeight="1" x14ac:dyDescent="0.25">
      <c r="A30" s="293" t="s">
        <v>149</v>
      </c>
      <c r="B30" s="237" t="s">
        <v>114</v>
      </c>
      <c r="C30" s="50"/>
      <c r="D30" s="51"/>
      <c r="E30" s="52"/>
      <c r="F30" s="52"/>
      <c r="G30" s="52"/>
      <c r="H30" s="51"/>
      <c r="I30" s="51"/>
      <c r="J30" s="52"/>
      <c r="K30" s="52"/>
      <c r="L30" s="52"/>
      <c r="M30" s="52"/>
      <c r="N30" s="52"/>
      <c r="O30" s="52"/>
      <c r="P30" s="52"/>
      <c r="Q30" s="52"/>
      <c r="R30" s="52"/>
      <c r="S30" s="52"/>
      <c r="T30" s="52"/>
      <c r="U30" s="52"/>
      <c r="V30" s="52"/>
      <c r="W30" s="52"/>
      <c r="X30" s="52"/>
      <c r="Y30" s="52"/>
      <c r="Z30" s="52"/>
      <c r="AA30" s="52"/>
      <c r="AB30" s="52"/>
      <c r="AC30" s="51"/>
      <c r="AD30" s="51"/>
      <c r="AE30" s="52"/>
      <c r="AF30" s="52"/>
      <c r="AG30" s="51"/>
      <c r="AH30" s="51"/>
      <c r="AI30" s="52"/>
      <c r="AJ30" s="52"/>
      <c r="AK30" s="52"/>
      <c r="AL30" s="51"/>
      <c r="AM30" s="52"/>
      <c r="AN30" s="52"/>
      <c r="AO30" s="52"/>
      <c r="AP30" s="52"/>
      <c r="AQ30" s="52"/>
      <c r="AR30" s="51"/>
      <c r="AS30" s="51"/>
      <c r="AT30" s="52"/>
      <c r="AU30" s="52"/>
      <c r="AV30" s="52"/>
      <c r="AW30" s="52"/>
      <c r="AX30" s="51"/>
      <c r="AY30" s="52"/>
      <c r="AZ30" s="52"/>
      <c r="BA30" s="52"/>
      <c r="BB30" s="51"/>
      <c r="BC30" s="52"/>
      <c r="BD30" s="51"/>
      <c r="BE30" s="52"/>
      <c r="BF30" s="52"/>
      <c r="BG30" s="52"/>
      <c r="BH30" s="52"/>
      <c r="BI30" s="52"/>
      <c r="BJ30" s="51"/>
      <c r="BK30" s="52"/>
      <c r="BL30" s="52"/>
      <c r="BM30" s="52"/>
      <c r="BN30" s="52"/>
      <c r="BO30" s="51"/>
      <c r="BP30" s="51"/>
      <c r="BQ30" s="51"/>
      <c r="BR30" s="52"/>
      <c r="BS30" s="52"/>
      <c r="BT30" s="51"/>
      <c r="BU30" s="52"/>
      <c r="BV30" s="52"/>
      <c r="BW30" s="51"/>
      <c r="BX30" s="52"/>
      <c r="BY30" s="52"/>
      <c r="BZ30" s="52"/>
      <c r="CA30" s="51"/>
      <c r="CB30" s="75"/>
      <c r="CC30" s="75"/>
      <c r="CD30" s="76"/>
      <c r="CE30" s="76"/>
      <c r="CF30" s="77"/>
      <c r="CG30" s="61"/>
      <c r="CH30" s="61"/>
      <c r="CI30" s="61"/>
      <c r="CJ30" s="47"/>
      <c r="CK30" s="64"/>
      <c r="CL30" s="8"/>
    </row>
    <row r="31" spans="1:90" s="22" customFormat="1" ht="26.25" customHeight="1" x14ac:dyDescent="0.25">
      <c r="A31" s="293" t="s">
        <v>150</v>
      </c>
      <c r="B31" s="237" t="s">
        <v>115</v>
      </c>
      <c r="C31" s="70"/>
      <c r="D31" s="51"/>
      <c r="E31" s="52"/>
      <c r="F31" s="52"/>
      <c r="G31" s="52"/>
      <c r="H31" s="51"/>
      <c r="I31" s="51"/>
      <c r="J31" s="52"/>
      <c r="K31" s="52"/>
      <c r="L31" s="52"/>
      <c r="M31" s="52"/>
      <c r="N31" s="52"/>
      <c r="O31" s="52"/>
      <c r="P31" s="52"/>
      <c r="Q31" s="52"/>
      <c r="R31" s="52"/>
      <c r="S31" s="52"/>
      <c r="T31" s="52"/>
      <c r="U31" s="52"/>
      <c r="V31" s="52"/>
      <c r="W31" s="52"/>
      <c r="X31" s="52"/>
      <c r="Y31" s="52"/>
      <c r="Z31" s="52"/>
      <c r="AA31" s="52"/>
      <c r="AB31" s="52"/>
      <c r="AC31" s="51"/>
      <c r="AD31" s="51"/>
      <c r="AE31" s="52"/>
      <c r="AF31" s="52"/>
      <c r="AG31" s="51"/>
      <c r="AH31" s="51"/>
      <c r="AI31" s="52"/>
      <c r="AJ31" s="52"/>
      <c r="AK31" s="52"/>
      <c r="AL31" s="51"/>
      <c r="AM31" s="52"/>
      <c r="AN31" s="52"/>
      <c r="AO31" s="52"/>
      <c r="AP31" s="52"/>
      <c r="AQ31" s="52"/>
      <c r="AR31" s="51"/>
      <c r="AS31" s="51"/>
      <c r="AT31" s="52"/>
      <c r="AU31" s="52"/>
      <c r="AV31" s="52"/>
      <c r="AW31" s="52"/>
      <c r="AX31" s="51"/>
      <c r="AY31" s="52"/>
      <c r="AZ31" s="52"/>
      <c r="BA31" s="52"/>
      <c r="BB31" s="51"/>
      <c r="BC31" s="52"/>
      <c r="BD31" s="51"/>
      <c r="BE31" s="52"/>
      <c r="BF31" s="52"/>
      <c r="BG31" s="52"/>
      <c r="BH31" s="52"/>
      <c r="BI31" s="52"/>
      <c r="BJ31" s="51"/>
      <c r="BK31" s="52"/>
      <c r="BL31" s="52"/>
      <c r="BM31" s="52"/>
      <c r="BN31" s="52"/>
      <c r="BO31" s="51"/>
      <c r="BP31" s="51"/>
      <c r="BQ31" s="51"/>
      <c r="BR31" s="52"/>
      <c r="BS31" s="52"/>
      <c r="BT31" s="51"/>
      <c r="BU31" s="52"/>
      <c r="BV31" s="52"/>
      <c r="BW31" s="51"/>
      <c r="BX31" s="52"/>
      <c r="BY31" s="52"/>
      <c r="BZ31" s="52"/>
      <c r="CA31" s="51"/>
      <c r="CB31" s="78"/>
      <c r="CC31" s="78"/>
      <c r="CD31" s="79"/>
      <c r="CE31" s="79"/>
      <c r="CF31" s="62"/>
      <c r="CG31" s="63"/>
      <c r="CH31" s="63"/>
      <c r="CI31" s="63"/>
      <c r="CJ31" s="47"/>
      <c r="CK31" s="70"/>
      <c r="CL31" s="8"/>
    </row>
    <row r="32" spans="1:90" s="22" customFormat="1" ht="26.25" customHeight="1" x14ac:dyDescent="0.25">
      <c r="A32" s="291" t="s">
        <v>151</v>
      </c>
      <c r="B32" s="232" t="s">
        <v>116</v>
      </c>
      <c r="C32" s="127">
        <v>32549.431884292953</v>
      </c>
      <c r="D32" s="134">
        <v>0</v>
      </c>
      <c r="E32" s="134"/>
      <c r="F32" s="134"/>
      <c r="G32" s="134"/>
      <c r="H32" s="134"/>
      <c r="I32" s="134">
        <v>9904.3220022453224</v>
      </c>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22"/>
      <c r="CD32" s="122"/>
      <c r="CE32" s="122"/>
      <c r="CF32" s="122"/>
      <c r="CG32" s="58"/>
      <c r="CH32" s="137">
        <v>0</v>
      </c>
      <c r="CI32" s="58"/>
      <c r="CJ32" s="58"/>
      <c r="CK32" s="127">
        <v>32549.431884292953</v>
      </c>
      <c r="CL32" s="8"/>
    </row>
    <row r="33" spans="1:90" s="22" customFormat="1" ht="26.25" customHeight="1" x14ac:dyDescent="0.25">
      <c r="A33" s="294" t="s">
        <v>152</v>
      </c>
      <c r="B33" s="238" t="s">
        <v>117</v>
      </c>
      <c r="C33" s="118">
        <v>0</v>
      </c>
      <c r="D33" s="130">
        <v>0</v>
      </c>
      <c r="E33" s="131">
        <v>0</v>
      </c>
      <c r="F33" s="131">
        <v>0</v>
      </c>
      <c r="G33" s="131">
        <v>0</v>
      </c>
      <c r="H33" s="130">
        <v>0</v>
      </c>
      <c r="I33" s="130">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0">
        <v>0</v>
      </c>
      <c r="AD33" s="130">
        <v>0</v>
      </c>
      <c r="AE33" s="131">
        <v>0</v>
      </c>
      <c r="AF33" s="131">
        <v>0</v>
      </c>
      <c r="AG33" s="130">
        <v>0</v>
      </c>
      <c r="AH33" s="130">
        <v>0</v>
      </c>
      <c r="AI33" s="131">
        <v>0</v>
      </c>
      <c r="AJ33" s="131">
        <v>0</v>
      </c>
      <c r="AK33" s="131">
        <v>0</v>
      </c>
      <c r="AL33" s="130">
        <v>0</v>
      </c>
      <c r="AM33" s="131">
        <v>0</v>
      </c>
      <c r="AN33" s="131">
        <v>0</v>
      </c>
      <c r="AO33" s="131">
        <v>0</v>
      </c>
      <c r="AP33" s="131">
        <v>0</v>
      </c>
      <c r="AQ33" s="131">
        <v>0</v>
      </c>
      <c r="AR33" s="130">
        <v>0</v>
      </c>
      <c r="AS33" s="130">
        <v>0</v>
      </c>
      <c r="AT33" s="131">
        <v>0</v>
      </c>
      <c r="AU33" s="131">
        <v>0</v>
      </c>
      <c r="AV33" s="131">
        <v>0</v>
      </c>
      <c r="AW33" s="131">
        <v>0</v>
      </c>
      <c r="AX33" s="130">
        <v>0</v>
      </c>
      <c r="AY33" s="131">
        <v>0</v>
      </c>
      <c r="AZ33" s="131">
        <v>0</v>
      </c>
      <c r="BA33" s="131">
        <v>0</v>
      </c>
      <c r="BB33" s="130">
        <v>0</v>
      </c>
      <c r="BC33" s="131">
        <v>0</v>
      </c>
      <c r="BD33" s="130">
        <v>0</v>
      </c>
      <c r="BE33" s="131">
        <v>0</v>
      </c>
      <c r="BF33" s="131">
        <v>0</v>
      </c>
      <c r="BG33" s="131">
        <v>0</v>
      </c>
      <c r="BH33" s="131">
        <v>0</v>
      </c>
      <c r="BI33" s="131">
        <v>0</v>
      </c>
      <c r="BJ33" s="130">
        <v>0</v>
      </c>
      <c r="BK33" s="131">
        <v>0</v>
      </c>
      <c r="BL33" s="131">
        <v>0</v>
      </c>
      <c r="BM33" s="131">
        <v>0</v>
      </c>
      <c r="BN33" s="131">
        <v>0</v>
      </c>
      <c r="BO33" s="130">
        <v>0</v>
      </c>
      <c r="BP33" s="130">
        <v>0</v>
      </c>
      <c r="BQ33" s="130">
        <v>0</v>
      </c>
      <c r="BR33" s="131">
        <v>0</v>
      </c>
      <c r="BS33" s="131">
        <v>0</v>
      </c>
      <c r="BT33" s="130">
        <v>0</v>
      </c>
      <c r="BU33" s="131">
        <v>0</v>
      </c>
      <c r="BV33" s="131">
        <v>0</v>
      </c>
      <c r="BW33" s="130">
        <v>0</v>
      </c>
      <c r="BX33" s="131">
        <v>0</v>
      </c>
      <c r="BY33" s="131">
        <v>0</v>
      </c>
      <c r="BZ33" s="131">
        <v>0</v>
      </c>
      <c r="CA33" s="130">
        <v>0</v>
      </c>
      <c r="CB33" s="135">
        <v>0</v>
      </c>
      <c r="CC33" s="136">
        <v>0</v>
      </c>
      <c r="CD33" s="133">
        <v>0</v>
      </c>
      <c r="CE33" s="133">
        <v>0</v>
      </c>
      <c r="CF33" s="133">
        <v>0</v>
      </c>
      <c r="CG33" s="47"/>
      <c r="CH33" s="123">
        <v>0</v>
      </c>
      <c r="CI33" s="47"/>
      <c r="CJ33" s="47"/>
      <c r="CK33" s="123">
        <v>0</v>
      </c>
      <c r="CL33" s="8"/>
    </row>
    <row r="34" spans="1:90" s="22" customFormat="1" ht="26.25" customHeight="1" x14ac:dyDescent="0.25">
      <c r="A34" s="295" t="s">
        <v>153</v>
      </c>
      <c r="B34" s="234" t="s">
        <v>118</v>
      </c>
      <c r="C34" s="118">
        <v>32549.431884292953</v>
      </c>
      <c r="D34" s="130">
        <v>0</v>
      </c>
      <c r="E34" s="131">
        <v>0</v>
      </c>
      <c r="F34" s="131">
        <v>0</v>
      </c>
      <c r="G34" s="131">
        <v>0</v>
      </c>
      <c r="H34" s="130">
        <v>1306.5550323814605</v>
      </c>
      <c r="I34" s="130">
        <v>9904.3220022453224</v>
      </c>
      <c r="J34" s="131">
        <v>17.797972374407909</v>
      </c>
      <c r="K34" s="131">
        <v>0</v>
      </c>
      <c r="L34" s="131">
        <v>43.848940465961228</v>
      </c>
      <c r="M34" s="131">
        <v>594.06937013805066</v>
      </c>
      <c r="N34" s="131">
        <v>682.76505589209796</v>
      </c>
      <c r="O34" s="131">
        <v>1278.9945249587743</v>
      </c>
      <c r="P34" s="131">
        <v>504.65191410183661</v>
      </c>
      <c r="Q34" s="131">
        <v>0</v>
      </c>
      <c r="R34" s="131">
        <v>88.656835305216219</v>
      </c>
      <c r="S34" s="131">
        <v>6541.1186509111685</v>
      </c>
      <c r="T34" s="131">
        <v>67.685999999999993</v>
      </c>
      <c r="U34" s="131">
        <v>0</v>
      </c>
      <c r="V34" s="131">
        <v>0</v>
      </c>
      <c r="W34" s="131">
        <v>0</v>
      </c>
      <c r="X34" s="131">
        <v>0</v>
      </c>
      <c r="Y34" s="131">
        <v>0</v>
      </c>
      <c r="Z34" s="131">
        <v>0</v>
      </c>
      <c r="AA34" s="131">
        <v>84.732738097810227</v>
      </c>
      <c r="AB34" s="131">
        <v>0</v>
      </c>
      <c r="AC34" s="130">
        <v>10242.414785749314</v>
      </c>
      <c r="AD34" s="130">
        <v>10287.635723999998</v>
      </c>
      <c r="AE34" s="131">
        <v>0</v>
      </c>
      <c r="AF34" s="131">
        <v>10287.635723999998</v>
      </c>
      <c r="AG34" s="130">
        <v>808.50433991685975</v>
      </c>
      <c r="AH34" s="130">
        <v>0</v>
      </c>
      <c r="AI34" s="131">
        <v>0</v>
      </c>
      <c r="AJ34" s="131">
        <v>0</v>
      </c>
      <c r="AK34" s="131">
        <v>0</v>
      </c>
      <c r="AL34" s="130">
        <v>0</v>
      </c>
      <c r="AM34" s="131">
        <v>0</v>
      </c>
      <c r="AN34" s="131">
        <v>0</v>
      </c>
      <c r="AO34" s="131">
        <v>0</v>
      </c>
      <c r="AP34" s="131">
        <v>0</v>
      </c>
      <c r="AQ34" s="131">
        <v>0</v>
      </c>
      <c r="AR34" s="130">
        <v>0</v>
      </c>
      <c r="AS34" s="130">
        <v>0</v>
      </c>
      <c r="AT34" s="131">
        <v>0</v>
      </c>
      <c r="AU34" s="131">
        <v>0</v>
      </c>
      <c r="AV34" s="131">
        <v>0</v>
      </c>
      <c r="AW34" s="131">
        <v>0</v>
      </c>
      <c r="AX34" s="130">
        <v>0</v>
      </c>
      <c r="AY34" s="131">
        <v>0</v>
      </c>
      <c r="AZ34" s="131">
        <v>0</v>
      </c>
      <c r="BA34" s="131">
        <v>0</v>
      </c>
      <c r="BB34" s="130">
        <v>0</v>
      </c>
      <c r="BC34" s="131">
        <v>0</v>
      </c>
      <c r="BD34" s="130">
        <v>0</v>
      </c>
      <c r="BE34" s="131">
        <v>0</v>
      </c>
      <c r="BF34" s="131">
        <v>0</v>
      </c>
      <c r="BG34" s="131">
        <v>0</v>
      </c>
      <c r="BH34" s="131">
        <v>0</v>
      </c>
      <c r="BI34" s="131">
        <v>0</v>
      </c>
      <c r="BJ34" s="130">
        <v>0</v>
      </c>
      <c r="BK34" s="131">
        <v>0</v>
      </c>
      <c r="BL34" s="131">
        <v>0</v>
      </c>
      <c r="BM34" s="131">
        <v>0</v>
      </c>
      <c r="BN34" s="131">
        <v>0</v>
      </c>
      <c r="BO34" s="130">
        <v>0</v>
      </c>
      <c r="BP34" s="130">
        <v>0</v>
      </c>
      <c r="BQ34" s="130">
        <v>0</v>
      </c>
      <c r="BR34" s="131">
        <v>0</v>
      </c>
      <c r="BS34" s="131">
        <v>0</v>
      </c>
      <c r="BT34" s="130">
        <v>0</v>
      </c>
      <c r="BU34" s="131">
        <v>0</v>
      </c>
      <c r="BV34" s="131">
        <v>0</v>
      </c>
      <c r="BW34" s="130">
        <v>0</v>
      </c>
      <c r="BX34" s="131">
        <v>0</v>
      </c>
      <c r="BY34" s="131">
        <v>0</v>
      </c>
      <c r="BZ34" s="131">
        <v>0</v>
      </c>
      <c r="CA34" s="130">
        <v>0</v>
      </c>
      <c r="CB34" s="130">
        <v>0</v>
      </c>
      <c r="CC34" s="136">
        <v>0</v>
      </c>
      <c r="CD34" s="131">
        <v>0</v>
      </c>
      <c r="CE34" s="131">
        <v>0</v>
      </c>
      <c r="CF34" s="131">
        <v>0</v>
      </c>
      <c r="CG34" s="47"/>
      <c r="CH34" s="124">
        <v>0</v>
      </c>
      <c r="CI34" s="47"/>
      <c r="CJ34" s="47"/>
      <c r="CK34" s="123">
        <v>32549.431884292953</v>
      </c>
      <c r="CL34" s="8"/>
    </row>
    <row r="35" spans="1:90" s="22" customFormat="1" ht="41.25" customHeight="1" x14ac:dyDescent="0.25">
      <c r="A35" s="295" t="s">
        <v>154</v>
      </c>
      <c r="B35" s="234" t="s">
        <v>119</v>
      </c>
      <c r="C35" s="61"/>
      <c r="D35" s="51"/>
      <c r="E35" s="52"/>
      <c r="F35" s="52"/>
      <c r="G35" s="52"/>
      <c r="H35" s="51"/>
      <c r="I35" s="51"/>
      <c r="J35" s="52"/>
      <c r="K35" s="52"/>
      <c r="L35" s="52"/>
      <c r="M35" s="52"/>
      <c r="N35" s="52"/>
      <c r="O35" s="52"/>
      <c r="P35" s="52"/>
      <c r="Q35" s="52"/>
      <c r="R35" s="52"/>
      <c r="S35" s="52"/>
      <c r="T35" s="52"/>
      <c r="U35" s="52"/>
      <c r="V35" s="52"/>
      <c r="W35" s="52"/>
      <c r="X35" s="52"/>
      <c r="Y35" s="52"/>
      <c r="Z35" s="52"/>
      <c r="AA35" s="52"/>
      <c r="AB35" s="52"/>
      <c r="AC35" s="51"/>
      <c r="AD35" s="51"/>
      <c r="AE35" s="52"/>
      <c r="AF35" s="52"/>
      <c r="AG35" s="51"/>
      <c r="AH35" s="51"/>
      <c r="AI35" s="52"/>
      <c r="AJ35" s="52"/>
      <c r="AK35" s="52"/>
      <c r="AL35" s="51"/>
      <c r="AM35" s="52"/>
      <c r="AN35" s="52"/>
      <c r="AO35" s="52"/>
      <c r="AP35" s="52"/>
      <c r="AQ35" s="52"/>
      <c r="AR35" s="51"/>
      <c r="AS35" s="51"/>
      <c r="AT35" s="52"/>
      <c r="AU35" s="52"/>
      <c r="AV35" s="52"/>
      <c r="AW35" s="52"/>
      <c r="AX35" s="51"/>
      <c r="AY35" s="52"/>
      <c r="AZ35" s="52"/>
      <c r="BA35" s="52"/>
      <c r="BB35" s="51"/>
      <c r="BC35" s="52"/>
      <c r="BD35" s="51"/>
      <c r="BE35" s="52"/>
      <c r="BF35" s="52"/>
      <c r="BG35" s="52"/>
      <c r="BH35" s="52"/>
      <c r="BI35" s="52"/>
      <c r="BJ35" s="51"/>
      <c r="BK35" s="52"/>
      <c r="BL35" s="52"/>
      <c r="BM35" s="52"/>
      <c r="BN35" s="52"/>
      <c r="BO35" s="51"/>
      <c r="BP35" s="51"/>
      <c r="BQ35" s="51"/>
      <c r="BR35" s="52"/>
      <c r="BS35" s="52"/>
      <c r="BT35" s="51"/>
      <c r="BU35" s="52"/>
      <c r="BV35" s="52"/>
      <c r="BW35" s="51"/>
      <c r="BX35" s="52"/>
      <c r="BY35" s="52"/>
      <c r="BZ35" s="52"/>
      <c r="CA35" s="51"/>
      <c r="CB35" s="51"/>
      <c r="CC35" s="47"/>
      <c r="CD35" s="48"/>
      <c r="CE35" s="48"/>
      <c r="CF35" s="48"/>
      <c r="CG35" s="47"/>
      <c r="CH35" s="47"/>
      <c r="CI35" s="47"/>
      <c r="CJ35" s="47"/>
      <c r="CK35" s="61"/>
      <c r="CL35" s="8"/>
    </row>
    <row r="36" spans="1:90" s="22" customFormat="1" ht="26.25" customHeight="1" x14ac:dyDescent="0.25">
      <c r="A36" s="296" t="s">
        <v>155</v>
      </c>
      <c r="B36" s="239" t="s">
        <v>120</v>
      </c>
      <c r="C36" s="61"/>
      <c r="D36" s="51"/>
      <c r="E36" s="52"/>
      <c r="F36" s="52"/>
      <c r="G36" s="52"/>
      <c r="H36" s="51"/>
      <c r="I36" s="51"/>
      <c r="J36" s="52"/>
      <c r="K36" s="52"/>
      <c r="L36" s="52"/>
      <c r="M36" s="52"/>
      <c r="N36" s="52"/>
      <c r="O36" s="52"/>
      <c r="P36" s="52"/>
      <c r="Q36" s="52"/>
      <c r="R36" s="52"/>
      <c r="S36" s="52"/>
      <c r="T36" s="52"/>
      <c r="U36" s="52"/>
      <c r="V36" s="52"/>
      <c r="W36" s="52"/>
      <c r="X36" s="52"/>
      <c r="Y36" s="52"/>
      <c r="Z36" s="52"/>
      <c r="AA36" s="52"/>
      <c r="AB36" s="52"/>
      <c r="AC36" s="51"/>
      <c r="AD36" s="51"/>
      <c r="AE36" s="52"/>
      <c r="AF36" s="52"/>
      <c r="AG36" s="51"/>
      <c r="AH36" s="51"/>
      <c r="AI36" s="52"/>
      <c r="AJ36" s="52"/>
      <c r="AK36" s="52"/>
      <c r="AL36" s="51"/>
      <c r="AM36" s="52"/>
      <c r="AN36" s="52"/>
      <c r="AO36" s="52"/>
      <c r="AP36" s="52"/>
      <c r="AQ36" s="52"/>
      <c r="AR36" s="51"/>
      <c r="AS36" s="51"/>
      <c r="AT36" s="52"/>
      <c r="AU36" s="52"/>
      <c r="AV36" s="52"/>
      <c r="AW36" s="52"/>
      <c r="AX36" s="51"/>
      <c r="AY36" s="52"/>
      <c r="AZ36" s="52"/>
      <c r="BA36" s="52"/>
      <c r="BB36" s="51"/>
      <c r="BC36" s="52"/>
      <c r="BD36" s="51"/>
      <c r="BE36" s="52"/>
      <c r="BF36" s="52"/>
      <c r="BG36" s="52"/>
      <c r="BH36" s="52"/>
      <c r="BI36" s="52"/>
      <c r="BJ36" s="51"/>
      <c r="BK36" s="52"/>
      <c r="BL36" s="52"/>
      <c r="BM36" s="52"/>
      <c r="BN36" s="52"/>
      <c r="BO36" s="51"/>
      <c r="BP36" s="51"/>
      <c r="BQ36" s="51"/>
      <c r="BR36" s="52"/>
      <c r="BS36" s="52"/>
      <c r="BT36" s="51"/>
      <c r="BU36" s="52"/>
      <c r="BV36" s="52"/>
      <c r="BW36" s="51"/>
      <c r="BX36" s="52"/>
      <c r="BY36" s="52"/>
      <c r="BZ36" s="52"/>
      <c r="CA36" s="51"/>
      <c r="CB36" s="51"/>
      <c r="CC36" s="47"/>
      <c r="CD36" s="48"/>
      <c r="CE36" s="48"/>
      <c r="CF36" s="48"/>
      <c r="CG36" s="47"/>
      <c r="CH36" s="47"/>
      <c r="CI36" s="47"/>
      <c r="CJ36" s="47"/>
      <c r="CK36" s="61"/>
      <c r="CL36" s="8"/>
    </row>
    <row r="37" spans="1:90" s="22" customFormat="1" ht="26.25" customHeight="1" thickBot="1" x14ac:dyDescent="0.3">
      <c r="A37" s="297" t="s">
        <v>0</v>
      </c>
      <c r="B37" s="240" t="s">
        <v>121</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
    </row>
    <row r="38" spans="1:90" s="22" customFormat="1" ht="26.25" customHeight="1" thickTop="1" x14ac:dyDescent="0.25">
      <c r="A38" s="308" t="s">
        <v>156</v>
      </c>
      <c r="B38" s="231" t="s">
        <v>281</v>
      </c>
      <c r="C38" s="139">
        <v>1177386.4473758396</v>
      </c>
      <c r="D38" s="139">
        <v>30149.74424275801</v>
      </c>
      <c r="E38" s="139"/>
      <c r="F38" s="139"/>
      <c r="G38" s="139"/>
      <c r="H38" s="139"/>
      <c r="I38" s="139">
        <v>502502.31500823167</v>
      </c>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65"/>
      <c r="CH38" s="139">
        <v>0</v>
      </c>
      <c r="CI38" s="65"/>
      <c r="CJ38" s="65"/>
      <c r="CK38" s="138">
        <v>1579428.3634557228</v>
      </c>
      <c r="CL38" s="8"/>
    </row>
    <row r="39" spans="1:90" s="84" customFormat="1" ht="18" customHeight="1" x14ac:dyDescent="0.25">
      <c r="A39" s="309"/>
      <c r="B39" s="81"/>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3"/>
    </row>
    <row r="40" spans="1:90" s="46" customFormat="1" ht="18" customHeight="1" x14ac:dyDescent="0.25">
      <c r="A40" s="310"/>
      <c r="B40" s="53"/>
      <c r="C40" s="54"/>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6"/>
    </row>
    <row r="41" spans="1:90" s="46" customFormat="1" ht="18" customHeight="1" x14ac:dyDescent="0.25">
      <c r="A41" s="306"/>
      <c r="B41" s="56"/>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6"/>
    </row>
    <row r="42" spans="1:90" s="46" customFormat="1" ht="18" customHeight="1" x14ac:dyDescent="0.25">
      <c r="A42" s="306"/>
      <c r="B42" s="56"/>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6"/>
    </row>
    <row r="43" spans="1:90" s="57" customFormat="1" ht="18" customHeight="1" x14ac:dyDescent="0.25">
      <c r="A43" s="306"/>
      <c r="B43" s="56"/>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6"/>
    </row>
    <row r="44" spans="1:90" s="57" customFormat="1" ht="18" customHeight="1" x14ac:dyDescent="0.25">
      <c r="A44" s="310"/>
      <c r="B44" s="53"/>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6"/>
    </row>
    <row r="45" spans="1:90" s="57" customFormat="1" ht="18" customHeight="1" x14ac:dyDescent="0.25">
      <c r="A45" s="310"/>
      <c r="B45" s="53"/>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6"/>
    </row>
    <row r="46" spans="1:90" s="57" customFormat="1" ht="18" customHeight="1" x14ac:dyDescent="0.25">
      <c r="A46" s="310"/>
      <c r="B46" s="53"/>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6"/>
    </row>
    <row r="47" spans="1:90" s="57" customFormat="1" ht="18" customHeight="1" x14ac:dyDescent="0.25">
      <c r="A47" s="310"/>
      <c r="B47" s="53"/>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6"/>
    </row>
    <row r="48" spans="1:90" s="57" customFormat="1" ht="18" customHeight="1" x14ac:dyDescent="0.25">
      <c r="A48" s="310"/>
      <c r="B48" s="53"/>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c r="CC48" s="55"/>
      <c r="CD48" s="55"/>
      <c r="CE48" s="55"/>
      <c r="CF48" s="55"/>
      <c r="CG48" s="55"/>
      <c r="CH48" s="55"/>
      <c r="CI48" s="55"/>
      <c r="CJ48" s="55"/>
      <c r="CK48" s="55"/>
      <c r="CL48" s="56"/>
    </row>
    <row r="49" spans="1:90" s="57" customFormat="1" x14ac:dyDescent="0.25">
      <c r="A49" s="310"/>
      <c r="B49" s="53"/>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L49" s="56"/>
    </row>
    <row r="50" spans="1:90" s="57" customFormat="1" x14ac:dyDescent="0.25">
      <c r="A50" s="310"/>
      <c r="B50" s="53"/>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L50" s="56"/>
    </row>
    <row r="51" spans="1:90" x14ac:dyDescent="0.2">
      <c r="A51" s="310"/>
      <c r="B51" s="53"/>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6"/>
    </row>
    <row r="52" spans="1:90" x14ac:dyDescent="0.2">
      <c r="A52" s="310"/>
      <c r="B52" s="53"/>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6"/>
    </row>
    <row r="53" spans="1:90" x14ac:dyDescent="0.2">
      <c r="A53" s="310"/>
      <c r="B53" s="53"/>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6"/>
    </row>
  </sheetData>
  <dataConsolidate/>
  <conditionalFormatting sqref="CL3:CL38 C39:CK39">
    <cfRule type="containsText" dxfId="5" priority="1" stopIfTrue="1" operator="containsText" text="Supply &lt; Use">
      <formula>NOT(ISERROR(SEARCH("Supply &lt; Use",C3)))</formula>
    </cfRule>
    <cfRule type="containsText" dxfId="4" priority="2" stopIfTrue="1" operator="containsText" text="Supply &gt; Use">
      <formula>NOT(ISERROR(SEARCH("Supply &gt; Use",C3)))</formula>
    </cfRule>
  </conditionalFormatting>
  <dataValidations count="2">
    <dataValidation type="custom" allowBlank="1" showInputMessage="1" showErrorMessage="1" errorTitle="Wrong data input" error="Data entry is limited to numeric values._x000d__x000a_: symbol can be used for not available data." sqref="CK38 CH38 CK32:CK34 CH32:CH34 CK11:CK29 CH11:CH29 CK3:CK4 CH3:CH4" xr:uid="{16154F83-31F6-43E1-972E-59F3345DE7E4}">
      <formula1>OR(ISNUMBER(CH3),CH3=":")</formula1>
    </dataValidation>
    <dataValidation type="custom" allowBlank="1" showInputMessage="1" showErrorMessage="1" errorTitle="Wrong data input" error="Data entry is limited to positive values or zero._x000d__x000a_: symbol can be used for not available data." sqref="C38:CF38 C32:CF34 C11:CF29 C3:CB4" xr:uid="{FA3BA764-CF3C-45AA-92BA-00F95646F034}">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B9D5-EB97-4E8C-B9EF-17C9FB0974E0}">
  <sheetPr codeName="TAB_D">
    <tabColor theme="0"/>
    <outlinePr summaryBelow="0" summaryRight="0"/>
  </sheetPr>
  <dimension ref="A1:CK17"/>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299" customWidth="1"/>
    <col min="2" max="2" width="50.7109375" style="22" customWidth="1"/>
    <col min="3" max="47" width="14.85546875" style="43" customWidth="1"/>
    <col min="48" max="48" width="16.28515625" style="43" customWidth="1"/>
    <col min="49" max="78" width="14.85546875" style="43" customWidth="1"/>
    <col min="79" max="79" width="16" style="43" customWidth="1"/>
    <col min="80" max="85" width="14.85546875" style="43" customWidth="1"/>
    <col min="86" max="86" width="15" style="43" customWidth="1"/>
    <col min="87" max="88" width="15.140625" style="44" customWidth="1"/>
    <col min="89" max="89" width="14.85546875" style="43" customWidth="1"/>
    <col min="90" max="16384" width="11.42578125" style="2"/>
  </cols>
  <sheetData>
    <row r="1" spans="1:89" s="1" customFormat="1" ht="195" customHeight="1" x14ac:dyDescent="0.25">
      <c r="A1" s="300"/>
      <c r="B1" s="283" t="s">
        <v>280</v>
      </c>
      <c r="C1" s="224" t="s">
        <v>263</v>
      </c>
      <c r="D1" s="220" t="s">
        <v>3</v>
      </c>
      <c r="E1" s="221" t="s">
        <v>4</v>
      </c>
      <c r="F1" s="221" t="s">
        <v>5</v>
      </c>
      <c r="G1" s="221" t="s">
        <v>6</v>
      </c>
      <c r="H1" s="220" t="s">
        <v>7</v>
      </c>
      <c r="I1" s="220" t="s">
        <v>8</v>
      </c>
      <c r="J1" s="221" t="s">
        <v>9</v>
      </c>
      <c r="K1" s="221" t="s">
        <v>10</v>
      </c>
      <c r="L1" s="221" t="s">
        <v>11</v>
      </c>
      <c r="M1" s="221" t="s">
        <v>12</v>
      </c>
      <c r="N1" s="221" t="s">
        <v>13</v>
      </c>
      <c r="O1" s="221" t="s">
        <v>14</v>
      </c>
      <c r="P1" s="221" t="s">
        <v>15</v>
      </c>
      <c r="Q1" s="221" t="s">
        <v>16</v>
      </c>
      <c r="R1" s="221" t="s">
        <v>17</v>
      </c>
      <c r="S1" s="221" t="s">
        <v>18</v>
      </c>
      <c r="T1" s="221" t="s">
        <v>19</v>
      </c>
      <c r="U1" s="221" t="s">
        <v>20</v>
      </c>
      <c r="V1" s="221" t="s">
        <v>21</v>
      </c>
      <c r="W1" s="221" t="s">
        <v>22</v>
      </c>
      <c r="X1" s="221" t="s">
        <v>23</v>
      </c>
      <c r="Y1" s="221" t="s">
        <v>24</v>
      </c>
      <c r="Z1" s="221" t="s">
        <v>25</v>
      </c>
      <c r="AA1" s="221" t="s">
        <v>26</v>
      </c>
      <c r="AB1" s="221" t="s">
        <v>27</v>
      </c>
      <c r="AC1" s="220" t="s">
        <v>28</v>
      </c>
      <c r="AD1" s="220" t="s">
        <v>29</v>
      </c>
      <c r="AE1" s="221" t="s">
        <v>30</v>
      </c>
      <c r="AF1" s="221" t="s">
        <v>31</v>
      </c>
      <c r="AG1" s="220" t="s">
        <v>32</v>
      </c>
      <c r="AH1" s="220" t="s">
        <v>33</v>
      </c>
      <c r="AI1" s="221" t="s">
        <v>34</v>
      </c>
      <c r="AJ1" s="221" t="s">
        <v>35</v>
      </c>
      <c r="AK1" s="221" t="s">
        <v>36</v>
      </c>
      <c r="AL1" s="220" t="s">
        <v>37</v>
      </c>
      <c r="AM1" s="221" t="s">
        <v>38</v>
      </c>
      <c r="AN1" s="221" t="s">
        <v>39</v>
      </c>
      <c r="AO1" s="221" t="s">
        <v>40</v>
      </c>
      <c r="AP1" s="221" t="s">
        <v>41</v>
      </c>
      <c r="AQ1" s="221" t="s">
        <v>42</v>
      </c>
      <c r="AR1" s="220" t="s">
        <v>43</v>
      </c>
      <c r="AS1" s="220" t="s">
        <v>44</v>
      </c>
      <c r="AT1" s="221" t="s">
        <v>45</v>
      </c>
      <c r="AU1" s="221" t="s">
        <v>46</v>
      </c>
      <c r="AV1" s="221" t="s">
        <v>47</v>
      </c>
      <c r="AW1" s="221" t="s">
        <v>48</v>
      </c>
      <c r="AX1" s="220" t="s">
        <v>49</v>
      </c>
      <c r="AY1" s="221" t="s">
        <v>50</v>
      </c>
      <c r="AZ1" s="221" t="s">
        <v>51</v>
      </c>
      <c r="BA1" s="221" t="s">
        <v>52</v>
      </c>
      <c r="BB1" s="220" t="s">
        <v>53</v>
      </c>
      <c r="BC1" s="221"/>
      <c r="BD1" s="220" t="s">
        <v>54</v>
      </c>
      <c r="BE1" s="221" t="s">
        <v>55</v>
      </c>
      <c r="BF1" s="221" t="s">
        <v>56</v>
      </c>
      <c r="BG1" s="221" t="s">
        <v>57</v>
      </c>
      <c r="BH1" s="221" t="s">
        <v>58</v>
      </c>
      <c r="BI1" s="221" t="s">
        <v>59</v>
      </c>
      <c r="BJ1" s="220" t="s">
        <v>60</v>
      </c>
      <c r="BK1" s="221" t="s">
        <v>61</v>
      </c>
      <c r="BL1" s="221" t="s">
        <v>62</v>
      </c>
      <c r="BM1" s="221" t="s">
        <v>63</v>
      </c>
      <c r="BN1" s="221" t="s">
        <v>64</v>
      </c>
      <c r="BO1" s="220" t="s">
        <v>65</v>
      </c>
      <c r="BP1" s="220" t="s">
        <v>66</v>
      </c>
      <c r="BQ1" s="220" t="s">
        <v>67</v>
      </c>
      <c r="BR1" s="221" t="s">
        <v>68</v>
      </c>
      <c r="BS1" s="221" t="s">
        <v>69</v>
      </c>
      <c r="BT1" s="220" t="s">
        <v>70</v>
      </c>
      <c r="BU1" s="221" t="s">
        <v>71</v>
      </c>
      <c r="BV1" s="221" t="s">
        <v>72</v>
      </c>
      <c r="BW1" s="220" t="s">
        <v>73</v>
      </c>
      <c r="BX1" s="221" t="s">
        <v>74</v>
      </c>
      <c r="BY1" s="221" t="s">
        <v>75</v>
      </c>
      <c r="BZ1" s="221" t="s">
        <v>76</v>
      </c>
      <c r="CA1" s="220" t="s">
        <v>77</v>
      </c>
      <c r="CB1" s="220" t="s">
        <v>78</v>
      </c>
      <c r="CC1" s="284" t="s">
        <v>79</v>
      </c>
      <c r="CD1" s="285" t="s">
        <v>80</v>
      </c>
      <c r="CE1" s="286" t="s">
        <v>81</v>
      </c>
      <c r="CF1" s="287" t="s">
        <v>82</v>
      </c>
      <c r="CG1" s="222" t="s">
        <v>83</v>
      </c>
      <c r="CH1" s="143" t="s">
        <v>84</v>
      </c>
      <c r="CI1" s="349" t="s">
        <v>323</v>
      </c>
      <c r="CJ1" s="288" t="s">
        <v>85</v>
      </c>
      <c r="CK1" s="288" t="s">
        <v>86</v>
      </c>
    </row>
    <row r="2" spans="1:89" s="1" customFormat="1" ht="26.25" customHeight="1" x14ac:dyDescent="0.25">
      <c r="A2" s="290"/>
      <c r="B2" s="241"/>
      <c r="C2" s="206" t="s">
        <v>157</v>
      </c>
      <c r="D2" s="207" t="s">
        <v>158</v>
      </c>
      <c r="E2" s="208" t="s">
        <v>159</v>
      </c>
      <c r="F2" s="208" t="s">
        <v>160</v>
      </c>
      <c r="G2" s="208" t="s">
        <v>161</v>
      </c>
      <c r="H2" s="207" t="s">
        <v>162</v>
      </c>
      <c r="I2" s="207" t="s">
        <v>163</v>
      </c>
      <c r="J2" s="208" t="s">
        <v>164</v>
      </c>
      <c r="K2" s="208" t="s">
        <v>165</v>
      </c>
      <c r="L2" s="208" t="s">
        <v>166</v>
      </c>
      <c r="M2" s="208" t="s">
        <v>167</v>
      </c>
      <c r="N2" s="208" t="s">
        <v>168</v>
      </c>
      <c r="O2" s="208" t="s">
        <v>169</v>
      </c>
      <c r="P2" s="208" t="s">
        <v>170</v>
      </c>
      <c r="Q2" s="208" t="s">
        <v>171</v>
      </c>
      <c r="R2" s="208" t="s">
        <v>172</v>
      </c>
      <c r="S2" s="208" t="s">
        <v>173</v>
      </c>
      <c r="T2" s="208" t="s">
        <v>174</v>
      </c>
      <c r="U2" s="208" t="s">
        <v>175</v>
      </c>
      <c r="V2" s="208" t="s">
        <v>176</v>
      </c>
      <c r="W2" s="208" t="s">
        <v>177</v>
      </c>
      <c r="X2" s="208" t="s">
        <v>178</v>
      </c>
      <c r="Y2" s="208" t="s">
        <v>179</v>
      </c>
      <c r="Z2" s="208" t="s">
        <v>180</v>
      </c>
      <c r="AA2" s="208" t="s">
        <v>181</v>
      </c>
      <c r="AB2" s="208" t="s">
        <v>182</v>
      </c>
      <c r="AC2" s="207" t="s">
        <v>183</v>
      </c>
      <c r="AD2" s="207" t="s">
        <v>184</v>
      </c>
      <c r="AE2" s="208" t="s">
        <v>185</v>
      </c>
      <c r="AF2" s="208" t="s">
        <v>186</v>
      </c>
      <c r="AG2" s="207" t="s">
        <v>187</v>
      </c>
      <c r="AH2" s="207" t="s">
        <v>188</v>
      </c>
      <c r="AI2" s="208" t="s">
        <v>189</v>
      </c>
      <c r="AJ2" s="208" t="s">
        <v>190</v>
      </c>
      <c r="AK2" s="208" t="s">
        <v>191</v>
      </c>
      <c r="AL2" s="207" t="s">
        <v>192</v>
      </c>
      <c r="AM2" s="208" t="s">
        <v>193</v>
      </c>
      <c r="AN2" s="208" t="s">
        <v>194</v>
      </c>
      <c r="AO2" s="208" t="s">
        <v>195</v>
      </c>
      <c r="AP2" s="208" t="s">
        <v>196</v>
      </c>
      <c r="AQ2" s="208" t="s">
        <v>197</v>
      </c>
      <c r="AR2" s="207" t="s">
        <v>198</v>
      </c>
      <c r="AS2" s="207" t="s">
        <v>199</v>
      </c>
      <c r="AT2" s="208" t="s">
        <v>200</v>
      </c>
      <c r="AU2" s="208" t="s">
        <v>201</v>
      </c>
      <c r="AV2" s="208" t="s">
        <v>202</v>
      </c>
      <c r="AW2" s="208" t="s">
        <v>203</v>
      </c>
      <c r="AX2" s="207" t="s">
        <v>204</v>
      </c>
      <c r="AY2" s="208" t="s">
        <v>205</v>
      </c>
      <c r="AZ2" s="208" t="s">
        <v>206</v>
      </c>
      <c r="BA2" s="208" t="s">
        <v>207</v>
      </c>
      <c r="BB2" s="207" t="s">
        <v>208</v>
      </c>
      <c r="BC2" s="208" t="s">
        <v>209</v>
      </c>
      <c r="BD2" s="207" t="s">
        <v>210</v>
      </c>
      <c r="BE2" s="208" t="s">
        <v>211</v>
      </c>
      <c r="BF2" s="208" t="s">
        <v>212</v>
      </c>
      <c r="BG2" s="208" t="s">
        <v>213</v>
      </c>
      <c r="BH2" s="208" t="s">
        <v>214</v>
      </c>
      <c r="BI2" s="208" t="s">
        <v>215</v>
      </c>
      <c r="BJ2" s="207" t="s">
        <v>216</v>
      </c>
      <c r="BK2" s="208" t="s">
        <v>217</v>
      </c>
      <c r="BL2" s="208" t="s">
        <v>218</v>
      </c>
      <c r="BM2" s="208" t="s">
        <v>219</v>
      </c>
      <c r="BN2" s="208" t="s">
        <v>220</v>
      </c>
      <c r="BO2" s="207" t="s">
        <v>221</v>
      </c>
      <c r="BP2" s="207" t="s">
        <v>222</v>
      </c>
      <c r="BQ2" s="207" t="s">
        <v>223</v>
      </c>
      <c r="BR2" s="208" t="s">
        <v>224</v>
      </c>
      <c r="BS2" s="208" t="s">
        <v>225</v>
      </c>
      <c r="BT2" s="207" t="s">
        <v>226</v>
      </c>
      <c r="BU2" s="208" t="s">
        <v>227</v>
      </c>
      <c r="BV2" s="208" t="s">
        <v>228</v>
      </c>
      <c r="BW2" s="207" t="s">
        <v>229</v>
      </c>
      <c r="BX2" s="208" t="s">
        <v>230</v>
      </c>
      <c r="BY2" s="208" t="s">
        <v>231</v>
      </c>
      <c r="BZ2" s="208" t="s">
        <v>232</v>
      </c>
      <c r="CA2" s="207" t="s">
        <v>233</v>
      </c>
      <c r="CB2" s="207" t="s">
        <v>234</v>
      </c>
      <c r="CC2" s="113" t="s">
        <v>235</v>
      </c>
      <c r="CD2" s="112" t="s">
        <v>236</v>
      </c>
      <c r="CE2" s="112" t="s">
        <v>237</v>
      </c>
      <c r="CF2" s="112" t="s">
        <v>238</v>
      </c>
      <c r="CG2" s="209" t="s">
        <v>239</v>
      </c>
      <c r="CH2" s="113" t="s">
        <v>0</v>
      </c>
      <c r="CI2" s="209" t="s">
        <v>240</v>
      </c>
      <c r="CJ2" s="113" t="s">
        <v>241</v>
      </c>
      <c r="CK2" s="278" t="s">
        <v>1</v>
      </c>
    </row>
    <row r="3" spans="1:89" s="22" customFormat="1" ht="26.25" customHeight="1" x14ac:dyDescent="0.25">
      <c r="A3" s="301" t="s">
        <v>243</v>
      </c>
      <c r="B3" s="238" t="s">
        <v>276</v>
      </c>
      <c r="C3" s="85">
        <v>69463.05246281196</v>
      </c>
      <c r="D3" s="86">
        <v>46004.03137389847</v>
      </c>
      <c r="E3" s="87">
        <v>1350.7307439999995</v>
      </c>
      <c r="F3" s="87">
        <v>44653.300629898469</v>
      </c>
      <c r="G3" s="87">
        <v>0</v>
      </c>
      <c r="H3" s="86">
        <v>0</v>
      </c>
      <c r="I3" s="86">
        <v>15333.918283095263</v>
      </c>
      <c r="J3" s="87">
        <v>0</v>
      </c>
      <c r="K3" s="87">
        <v>0</v>
      </c>
      <c r="L3" s="87">
        <v>0</v>
      </c>
      <c r="M3" s="87">
        <v>0</v>
      </c>
      <c r="N3" s="87">
        <v>0</v>
      </c>
      <c r="O3" s="87">
        <v>0</v>
      </c>
      <c r="P3" s="87">
        <v>15333.918283095263</v>
      </c>
      <c r="Q3" s="87">
        <v>0</v>
      </c>
      <c r="R3" s="87">
        <v>0</v>
      </c>
      <c r="S3" s="87">
        <v>0</v>
      </c>
      <c r="T3" s="87">
        <v>0</v>
      </c>
      <c r="U3" s="87">
        <v>0</v>
      </c>
      <c r="V3" s="87">
        <v>0</v>
      </c>
      <c r="W3" s="87">
        <v>0</v>
      </c>
      <c r="X3" s="87">
        <v>0</v>
      </c>
      <c r="Y3" s="87">
        <v>0</v>
      </c>
      <c r="Z3" s="87">
        <v>0</v>
      </c>
      <c r="AA3" s="87">
        <v>0</v>
      </c>
      <c r="AB3" s="87">
        <v>0</v>
      </c>
      <c r="AC3" s="86">
        <v>8125.1028058182301</v>
      </c>
      <c r="AD3" s="86">
        <v>0</v>
      </c>
      <c r="AE3" s="87">
        <v>0</v>
      </c>
      <c r="AF3" s="87">
        <v>0</v>
      </c>
      <c r="AG3" s="86">
        <v>0</v>
      </c>
      <c r="AH3" s="86">
        <v>0</v>
      </c>
      <c r="AI3" s="87">
        <v>0</v>
      </c>
      <c r="AJ3" s="87">
        <v>0</v>
      </c>
      <c r="AK3" s="87">
        <v>0</v>
      </c>
      <c r="AL3" s="86">
        <v>0</v>
      </c>
      <c r="AM3" s="87">
        <v>0</v>
      </c>
      <c r="AN3" s="87">
        <v>0</v>
      </c>
      <c r="AO3" s="87">
        <v>0</v>
      </c>
      <c r="AP3" s="87">
        <v>0</v>
      </c>
      <c r="AQ3" s="87">
        <v>0</v>
      </c>
      <c r="AR3" s="86">
        <v>0</v>
      </c>
      <c r="AS3" s="86">
        <v>0</v>
      </c>
      <c r="AT3" s="87">
        <v>0</v>
      </c>
      <c r="AU3" s="87">
        <v>0</v>
      </c>
      <c r="AV3" s="87">
        <v>0</v>
      </c>
      <c r="AW3" s="87">
        <v>0</v>
      </c>
      <c r="AX3" s="86">
        <v>0</v>
      </c>
      <c r="AY3" s="87">
        <v>0</v>
      </c>
      <c r="AZ3" s="87">
        <v>0</v>
      </c>
      <c r="BA3" s="87">
        <v>0</v>
      </c>
      <c r="BB3" s="86">
        <v>0</v>
      </c>
      <c r="BC3" s="87">
        <v>0</v>
      </c>
      <c r="BD3" s="86">
        <v>0</v>
      </c>
      <c r="BE3" s="87">
        <v>0</v>
      </c>
      <c r="BF3" s="87">
        <v>0</v>
      </c>
      <c r="BG3" s="87">
        <v>0</v>
      </c>
      <c r="BH3" s="87">
        <v>0</v>
      </c>
      <c r="BI3" s="87">
        <v>0</v>
      </c>
      <c r="BJ3" s="86">
        <v>0</v>
      </c>
      <c r="BK3" s="87">
        <v>0</v>
      </c>
      <c r="BL3" s="87">
        <v>0</v>
      </c>
      <c r="BM3" s="87">
        <v>0</v>
      </c>
      <c r="BN3" s="87">
        <v>0</v>
      </c>
      <c r="BO3" s="86">
        <v>0</v>
      </c>
      <c r="BP3" s="86">
        <v>0</v>
      </c>
      <c r="BQ3" s="86">
        <v>0</v>
      </c>
      <c r="BR3" s="87">
        <v>0</v>
      </c>
      <c r="BS3" s="87">
        <v>0</v>
      </c>
      <c r="BT3" s="86">
        <v>0</v>
      </c>
      <c r="BU3" s="87">
        <v>0</v>
      </c>
      <c r="BV3" s="87">
        <v>0</v>
      </c>
      <c r="BW3" s="86">
        <v>0</v>
      </c>
      <c r="BX3" s="87">
        <v>0</v>
      </c>
      <c r="BY3" s="87">
        <v>0</v>
      </c>
      <c r="BZ3" s="87">
        <v>0</v>
      </c>
      <c r="CA3" s="86">
        <v>0</v>
      </c>
      <c r="CB3" s="86">
        <v>0</v>
      </c>
      <c r="CC3" s="88"/>
      <c r="CD3" s="89"/>
      <c r="CE3" s="89"/>
      <c r="CF3" s="89"/>
      <c r="CG3" s="88"/>
      <c r="CH3" s="88"/>
      <c r="CI3" s="88"/>
      <c r="CJ3" s="90"/>
      <c r="CK3" s="279">
        <v>69463.05246281196</v>
      </c>
    </row>
    <row r="4" spans="1:89" s="22" customFormat="1" ht="26.25" customHeight="1" x14ac:dyDescent="0.25">
      <c r="A4" s="302" t="s">
        <v>244</v>
      </c>
      <c r="B4" s="234" t="s">
        <v>277</v>
      </c>
      <c r="C4" s="91">
        <v>1899121.2156997679</v>
      </c>
      <c r="D4" s="92">
        <v>51543.187769226868</v>
      </c>
      <c r="E4" s="93">
        <v>6889.8871393283953</v>
      </c>
      <c r="F4" s="93">
        <v>44653.300629898469</v>
      </c>
      <c r="G4" s="93">
        <v>0</v>
      </c>
      <c r="H4" s="92">
        <v>0</v>
      </c>
      <c r="I4" s="92">
        <v>1505914.4033154694</v>
      </c>
      <c r="J4" s="93">
        <v>3818.9915940574092</v>
      </c>
      <c r="K4" s="93">
        <v>18.293052253436468</v>
      </c>
      <c r="L4" s="93">
        <v>987.09882945075447</v>
      </c>
      <c r="M4" s="93">
        <v>5924.9594226164363</v>
      </c>
      <c r="N4" s="93">
        <v>4197.3611742723169</v>
      </c>
      <c r="O4" s="93">
        <v>1399031.4747371811</v>
      </c>
      <c r="P4" s="93">
        <v>20931.709934891354</v>
      </c>
      <c r="Q4" s="93">
        <v>24.848169732883441</v>
      </c>
      <c r="R4" s="93">
        <v>1062.3727527180961</v>
      </c>
      <c r="S4" s="93">
        <v>61.749630176433641</v>
      </c>
      <c r="T4" s="93">
        <v>68974.27119737165</v>
      </c>
      <c r="U4" s="93">
        <v>9.5558536074151074E-2</v>
      </c>
      <c r="V4" s="93">
        <v>3.0500563028586142E-2</v>
      </c>
      <c r="W4" s="93">
        <v>4.3225916691654008E-2</v>
      </c>
      <c r="X4" s="93">
        <v>9.0748981412824947E-2</v>
      </c>
      <c r="Y4" s="93">
        <v>7.9055508691055557E-2</v>
      </c>
      <c r="Z4" s="93">
        <v>1.1859563147252358E-2</v>
      </c>
      <c r="AA4" s="93">
        <v>880.88730720078524</v>
      </c>
      <c r="AB4" s="93">
        <v>3.456447769465891E-2</v>
      </c>
      <c r="AC4" s="92">
        <v>331736.70162596629</v>
      </c>
      <c r="AD4" s="92">
        <v>9705.1117222952453</v>
      </c>
      <c r="AE4" s="93">
        <v>0.83230904164956909</v>
      </c>
      <c r="AF4" s="93">
        <v>9704.2794132535946</v>
      </c>
      <c r="AG4" s="92">
        <v>30.803008324011991</v>
      </c>
      <c r="AH4" s="92">
        <v>18.895050222627827</v>
      </c>
      <c r="AI4" s="93">
        <v>0</v>
      </c>
      <c r="AJ4" s="93">
        <v>18.895050222627827</v>
      </c>
      <c r="AK4" s="93">
        <v>0</v>
      </c>
      <c r="AL4" s="92">
        <v>0</v>
      </c>
      <c r="AM4" s="93">
        <v>0</v>
      </c>
      <c r="AN4" s="93">
        <v>0</v>
      </c>
      <c r="AO4" s="93">
        <v>0</v>
      </c>
      <c r="AP4" s="93">
        <v>0</v>
      </c>
      <c r="AQ4" s="93">
        <v>0</v>
      </c>
      <c r="AR4" s="92">
        <v>2.7028220074351856</v>
      </c>
      <c r="AS4" s="92">
        <v>0.83257127162423239</v>
      </c>
      <c r="AT4" s="93">
        <v>0</v>
      </c>
      <c r="AU4" s="93">
        <v>0.83257127162423239</v>
      </c>
      <c r="AV4" s="93">
        <v>0</v>
      </c>
      <c r="AW4" s="93">
        <v>0</v>
      </c>
      <c r="AX4" s="92">
        <v>0</v>
      </c>
      <c r="AY4" s="93">
        <v>0</v>
      </c>
      <c r="AZ4" s="93">
        <v>0</v>
      </c>
      <c r="BA4" s="93">
        <v>0</v>
      </c>
      <c r="BB4" s="92">
        <v>0</v>
      </c>
      <c r="BC4" s="93">
        <v>0</v>
      </c>
      <c r="BD4" s="92">
        <v>0</v>
      </c>
      <c r="BE4" s="93">
        <v>0</v>
      </c>
      <c r="BF4" s="93">
        <v>0</v>
      </c>
      <c r="BG4" s="93">
        <v>0</v>
      </c>
      <c r="BH4" s="93">
        <v>0</v>
      </c>
      <c r="BI4" s="93">
        <v>0</v>
      </c>
      <c r="BJ4" s="92">
        <v>0</v>
      </c>
      <c r="BK4" s="93">
        <v>0</v>
      </c>
      <c r="BL4" s="93">
        <v>0</v>
      </c>
      <c r="BM4" s="93">
        <v>0</v>
      </c>
      <c r="BN4" s="93">
        <v>0</v>
      </c>
      <c r="BO4" s="92">
        <v>65.325438635824668</v>
      </c>
      <c r="BP4" s="92">
        <v>4.3435757546083344</v>
      </c>
      <c r="BQ4" s="92">
        <v>87.791776868404611</v>
      </c>
      <c r="BR4" s="93">
        <v>87.791776868404611</v>
      </c>
      <c r="BS4" s="93">
        <v>0</v>
      </c>
      <c r="BT4" s="92">
        <v>3.4472931015439645</v>
      </c>
      <c r="BU4" s="93">
        <v>1.6521827947464198</v>
      </c>
      <c r="BV4" s="93">
        <v>1.7951103067975445</v>
      </c>
      <c r="BW4" s="92">
        <v>6.0891828255448575</v>
      </c>
      <c r="BX4" s="93">
        <v>0.92198120304478581</v>
      </c>
      <c r="BY4" s="93">
        <v>0</v>
      </c>
      <c r="BZ4" s="93">
        <v>5.1672016225000714</v>
      </c>
      <c r="CA4" s="92">
        <v>1.5805477986560805</v>
      </c>
      <c r="CB4" s="92">
        <v>0</v>
      </c>
      <c r="CC4" s="94"/>
      <c r="CD4" s="95"/>
      <c r="CE4" s="95"/>
      <c r="CF4" s="95"/>
      <c r="CG4" s="94"/>
      <c r="CH4" s="94"/>
      <c r="CI4" s="94"/>
      <c r="CJ4" s="96"/>
      <c r="CK4" s="280">
        <v>1899121.2156997679</v>
      </c>
    </row>
    <row r="5" spans="1:89" s="22" customFormat="1" ht="26.25" customHeight="1" x14ac:dyDescent="0.25">
      <c r="A5" s="302" t="s">
        <v>245</v>
      </c>
      <c r="B5" s="234" t="s">
        <v>324</v>
      </c>
      <c r="C5" s="91">
        <v>3697756.6437330954</v>
      </c>
      <c r="D5" s="92">
        <v>35262.170653516543</v>
      </c>
      <c r="E5" s="93">
        <v>29217.711507512606</v>
      </c>
      <c r="F5" s="93">
        <v>3472.3972398736892</v>
      </c>
      <c r="G5" s="93">
        <v>2572.06190613025</v>
      </c>
      <c r="H5" s="92">
        <v>9274.3974978374154</v>
      </c>
      <c r="I5" s="92">
        <v>2413301.4779877979</v>
      </c>
      <c r="J5" s="93">
        <v>64687.520014037123</v>
      </c>
      <c r="K5" s="93">
        <v>9273.3007056338174</v>
      </c>
      <c r="L5" s="93">
        <v>3903.2182696861469</v>
      </c>
      <c r="M5" s="93">
        <v>23540.085441816362</v>
      </c>
      <c r="N5" s="93">
        <v>13913.069981167355</v>
      </c>
      <c r="O5" s="93">
        <v>1502608.6172165282</v>
      </c>
      <c r="P5" s="93">
        <v>485534.90431713528</v>
      </c>
      <c r="Q5" s="93">
        <v>7055.6451677498671</v>
      </c>
      <c r="R5" s="93">
        <v>5399.333203537105</v>
      </c>
      <c r="S5" s="93">
        <v>62642.337495013722</v>
      </c>
      <c r="T5" s="93">
        <v>200931.88518628638</v>
      </c>
      <c r="U5" s="93">
        <v>7195.4492193604428</v>
      </c>
      <c r="V5" s="93">
        <v>1909.8538307088097</v>
      </c>
      <c r="W5" s="93">
        <v>2854.9430427477819</v>
      </c>
      <c r="X5" s="93">
        <v>6001.5662596635893</v>
      </c>
      <c r="Y5" s="93">
        <v>4599.9068471941309</v>
      </c>
      <c r="Z5" s="93">
        <v>1133.4847400107733</v>
      </c>
      <c r="AA5" s="93">
        <v>6604.8841058738726</v>
      </c>
      <c r="AB5" s="93">
        <v>3511.4729436469415</v>
      </c>
      <c r="AC5" s="92">
        <v>761441.02753263828</v>
      </c>
      <c r="AD5" s="92">
        <v>13217.00267784646</v>
      </c>
      <c r="AE5" s="93">
        <v>1782.938998666559</v>
      </c>
      <c r="AF5" s="93">
        <v>11434.063679179902</v>
      </c>
      <c r="AG5" s="92">
        <v>66770.494834095211</v>
      </c>
      <c r="AH5" s="92">
        <v>55250.737800906434</v>
      </c>
      <c r="AI5" s="93">
        <v>6696.44153509441</v>
      </c>
      <c r="AJ5" s="93">
        <v>22641.941832133121</v>
      </c>
      <c r="AK5" s="93">
        <v>25912.354433678902</v>
      </c>
      <c r="AL5" s="92">
        <v>194874.97772121549</v>
      </c>
      <c r="AM5" s="93">
        <v>64035.245406364535</v>
      </c>
      <c r="AN5" s="93">
        <v>43155.531716330588</v>
      </c>
      <c r="AO5" s="93">
        <v>49534.87674052587</v>
      </c>
      <c r="AP5" s="93">
        <v>34729.015374387054</v>
      </c>
      <c r="AQ5" s="93">
        <v>3420.3084836074568</v>
      </c>
      <c r="AR5" s="92">
        <v>16653.044655309866</v>
      </c>
      <c r="AS5" s="92">
        <v>7583.5208138231492</v>
      </c>
      <c r="AT5" s="93">
        <v>2008.1044357096275</v>
      </c>
      <c r="AU5" s="93">
        <v>1458.3316913933825</v>
      </c>
      <c r="AV5" s="93">
        <v>1539.4969401334963</v>
      </c>
      <c r="AW5" s="93">
        <v>2577.5877465866429</v>
      </c>
      <c r="AX5" s="92">
        <v>6366.6516467700749</v>
      </c>
      <c r="AY5" s="93">
        <v>2748.5854216736902</v>
      </c>
      <c r="AZ5" s="93">
        <v>1095.281124512109</v>
      </c>
      <c r="BA5" s="93">
        <v>2522.7851005842754</v>
      </c>
      <c r="BB5" s="92">
        <v>2604.3929997854511</v>
      </c>
      <c r="BC5" s="93">
        <v>0</v>
      </c>
      <c r="BD5" s="92">
        <v>22760.766448566053</v>
      </c>
      <c r="BE5" s="93">
        <v>14400.530464692429</v>
      </c>
      <c r="BF5" s="93">
        <v>3793.1624782140088</v>
      </c>
      <c r="BG5" s="93">
        <v>2833.2094206423017</v>
      </c>
      <c r="BH5" s="93">
        <v>901.96921916345809</v>
      </c>
      <c r="BI5" s="93">
        <v>831.89486585385441</v>
      </c>
      <c r="BJ5" s="92">
        <v>18125.084494896611</v>
      </c>
      <c r="BK5" s="93">
        <v>5131.9008885530002</v>
      </c>
      <c r="BL5" s="93">
        <v>5423.7852879132761</v>
      </c>
      <c r="BM5" s="93">
        <v>696.99768785735171</v>
      </c>
      <c r="BN5" s="93">
        <v>6872.4006305729845</v>
      </c>
      <c r="BO5" s="92">
        <v>24883.095926571783</v>
      </c>
      <c r="BP5" s="92">
        <v>12575.30955501441</v>
      </c>
      <c r="BQ5" s="92">
        <v>21696.366520266321</v>
      </c>
      <c r="BR5" s="93">
        <v>14114.397231360941</v>
      </c>
      <c r="BS5" s="93">
        <v>7581.9692889053777</v>
      </c>
      <c r="BT5" s="92">
        <v>6504.6438503703175</v>
      </c>
      <c r="BU5" s="93">
        <v>3383.1579603788841</v>
      </c>
      <c r="BV5" s="93">
        <v>3121.4858899914339</v>
      </c>
      <c r="BW5" s="92">
        <v>7746.2900492095605</v>
      </c>
      <c r="BX5" s="93">
        <v>1779.8022358795483</v>
      </c>
      <c r="BY5" s="93">
        <v>1597.1193028591827</v>
      </c>
      <c r="BZ5" s="93">
        <v>4369.3685104708293</v>
      </c>
      <c r="CA5" s="92">
        <v>865.1900666580575</v>
      </c>
      <c r="CB5" s="92">
        <v>0</v>
      </c>
      <c r="CC5" s="94"/>
      <c r="CD5" s="95"/>
      <c r="CE5" s="95"/>
      <c r="CF5" s="95"/>
      <c r="CG5" s="94"/>
      <c r="CH5" s="94"/>
      <c r="CI5" s="94"/>
      <c r="CJ5" s="96"/>
      <c r="CK5" s="280">
        <v>3697756.6437330954</v>
      </c>
    </row>
    <row r="6" spans="1:89" s="22" customFormat="1" ht="26.25" customHeight="1" x14ac:dyDescent="0.25">
      <c r="A6" s="302" t="s">
        <v>246</v>
      </c>
      <c r="B6" s="234" t="s">
        <v>325</v>
      </c>
      <c r="C6" s="94"/>
      <c r="D6" s="96"/>
      <c r="E6" s="95"/>
      <c r="F6" s="95"/>
      <c r="G6" s="95"/>
      <c r="H6" s="96"/>
      <c r="I6" s="96"/>
      <c r="J6" s="95"/>
      <c r="K6" s="95"/>
      <c r="L6" s="95"/>
      <c r="M6" s="95"/>
      <c r="N6" s="95"/>
      <c r="O6" s="95"/>
      <c r="P6" s="95"/>
      <c r="Q6" s="95"/>
      <c r="R6" s="95"/>
      <c r="S6" s="95"/>
      <c r="T6" s="95"/>
      <c r="U6" s="95"/>
      <c r="V6" s="95"/>
      <c r="W6" s="95"/>
      <c r="X6" s="95"/>
      <c r="Y6" s="95"/>
      <c r="Z6" s="95"/>
      <c r="AA6" s="95"/>
      <c r="AB6" s="95"/>
      <c r="AC6" s="96"/>
      <c r="AD6" s="96"/>
      <c r="AE6" s="95"/>
      <c r="AF6" s="95"/>
      <c r="AG6" s="96"/>
      <c r="AH6" s="96"/>
      <c r="AI6" s="95"/>
      <c r="AJ6" s="95"/>
      <c r="AK6" s="95"/>
      <c r="AL6" s="96"/>
      <c r="AM6" s="95"/>
      <c r="AN6" s="95"/>
      <c r="AO6" s="95"/>
      <c r="AP6" s="95"/>
      <c r="AQ6" s="95"/>
      <c r="AR6" s="96"/>
      <c r="AS6" s="96"/>
      <c r="AT6" s="95"/>
      <c r="AU6" s="95"/>
      <c r="AV6" s="95"/>
      <c r="AW6" s="95"/>
      <c r="AX6" s="96"/>
      <c r="AY6" s="95"/>
      <c r="AZ6" s="95"/>
      <c r="BA6" s="95"/>
      <c r="BB6" s="96"/>
      <c r="BC6" s="95"/>
      <c r="BD6" s="96"/>
      <c r="BE6" s="95"/>
      <c r="BF6" s="95"/>
      <c r="BG6" s="95"/>
      <c r="BH6" s="95"/>
      <c r="BI6" s="95"/>
      <c r="BJ6" s="96"/>
      <c r="BK6" s="95"/>
      <c r="BL6" s="95"/>
      <c r="BM6" s="95"/>
      <c r="BN6" s="95"/>
      <c r="BO6" s="96"/>
      <c r="BP6" s="96"/>
      <c r="BQ6" s="96"/>
      <c r="BR6" s="95"/>
      <c r="BS6" s="95"/>
      <c r="BT6" s="96"/>
      <c r="BU6" s="95"/>
      <c r="BV6" s="95"/>
      <c r="BW6" s="96"/>
      <c r="BX6" s="95"/>
      <c r="BY6" s="95"/>
      <c r="BZ6" s="95"/>
      <c r="CA6" s="96"/>
      <c r="CB6" s="96"/>
      <c r="CC6" s="91">
        <v>473454.41185435373</v>
      </c>
      <c r="CD6" s="97">
        <v>239779.64252137445</v>
      </c>
      <c r="CE6" s="97">
        <v>125094.19181733062</v>
      </c>
      <c r="CF6" s="97">
        <v>108580.57751564874</v>
      </c>
      <c r="CG6" s="94"/>
      <c r="CH6" s="94"/>
      <c r="CI6" s="94"/>
      <c r="CJ6" s="96"/>
      <c r="CK6" s="280">
        <v>473454.41185435373</v>
      </c>
    </row>
    <row r="7" spans="1:89" s="22" customFormat="1" ht="26.25" customHeight="1" x14ac:dyDescent="0.25">
      <c r="A7" s="302" t="s">
        <v>247</v>
      </c>
      <c r="B7" s="234" t="s">
        <v>278</v>
      </c>
      <c r="C7" s="91">
        <v>55857.982744727939</v>
      </c>
      <c r="D7" s="92">
        <v>0</v>
      </c>
      <c r="E7" s="93">
        <v>0</v>
      </c>
      <c r="F7" s="93">
        <v>0</v>
      </c>
      <c r="G7" s="93">
        <v>0</v>
      </c>
      <c r="H7" s="92">
        <v>2230.60091993591</v>
      </c>
      <c r="I7" s="92">
        <v>16268.83950246431</v>
      </c>
      <c r="J7" s="93">
        <v>149.06213397440791</v>
      </c>
      <c r="K7" s="93">
        <v>19.398</v>
      </c>
      <c r="L7" s="93">
        <v>43.848940465961228</v>
      </c>
      <c r="M7" s="93">
        <v>2419.0886044186445</v>
      </c>
      <c r="N7" s="93">
        <v>1112.3920380775703</v>
      </c>
      <c r="O7" s="93">
        <v>1278.9945249587743</v>
      </c>
      <c r="P7" s="93">
        <v>512.9927490203529</v>
      </c>
      <c r="Q7" s="93">
        <v>0.31696508148376351</v>
      </c>
      <c r="R7" s="93">
        <v>88.656835305216219</v>
      </c>
      <c r="S7" s="93">
        <v>10491.66997306409</v>
      </c>
      <c r="T7" s="93">
        <v>67.685999999999993</v>
      </c>
      <c r="U7" s="93">
        <v>0</v>
      </c>
      <c r="V7" s="93">
        <v>0</v>
      </c>
      <c r="W7" s="93">
        <v>0</v>
      </c>
      <c r="X7" s="93">
        <v>0</v>
      </c>
      <c r="Y7" s="93">
        <v>0</v>
      </c>
      <c r="Z7" s="93">
        <v>0</v>
      </c>
      <c r="AA7" s="93">
        <v>84.732738097810227</v>
      </c>
      <c r="AB7" s="93">
        <v>0</v>
      </c>
      <c r="AC7" s="92">
        <v>18979.710295380977</v>
      </c>
      <c r="AD7" s="92">
        <v>17570.32768702988</v>
      </c>
      <c r="AE7" s="93">
        <v>0</v>
      </c>
      <c r="AF7" s="93">
        <v>17570.32768702988</v>
      </c>
      <c r="AG7" s="92">
        <v>808.50433991685975</v>
      </c>
      <c r="AH7" s="92">
        <v>0</v>
      </c>
      <c r="AI7" s="93">
        <v>0</v>
      </c>
      <c r="AJ7" s="93">
        <v>0</v>
      </c>
      <c r="AK7" s="93">
        <v>0</v>
      </c>
      <c r="AL7" s="92">
        <v>0</v>
      </c>
      <c r="AM7" s="93">
        <v>0</v>
      </c>
      <c r="AN7" s="93">
        <v>0</v>
      </c>
      <c r="AO7" s="93">
        <v>0</v>
      </c>
      <c r="AP7" s="93">
        <v>0</v>
      </c>
      <c r="AQ7" s="93">
        <v>0</v>
      </c>
      <c r="AR7" s="92">
        <v>0</v>
      </c>
      <c r="AS7" s="92">
        <v>0</v>
      </c>
      <c r="AT7" s="93">
        <v>0</v>
      </c>
      <c r="AU7" s="93">
        <v>0</v>
      </c>
      <c r="AV7" s="93">
        <v>0</v>
      </c>
      <c r="AW7" s="93">
        <v>0</v>
      </c>
      <c r="AX7" s="92">
        <v>0</v>
      </c>
      <c r="AY7" s="93">
        <v>0</v>
      </c>
      <c r="AZ7" s="93">
        <v>0</v>
      </c>
      <c r="BA7" s="93">
        <v>0</v>
      </c>
      <c r="BB7" s="92">
        <v>0</v>
      </c>
      <c r="BC7" s="93">
        <v>0</v>
      </c>
      <c r="BD7" s="92">
        <v>0</v>
      </c>
      <c r="BE7" s="93">
        <v>0</v>
      </c>
      <c r="BF7" s="93">
        <v>0</v>
      </c>
      <c r="BG7" s="93">
        <v>0</v>
      </c>
      <c r="BH7" s="93">
        <v>0</v>
      </c>
      <c r="BI7" s="93">
        <v>0</v>
      </c>
      <c r="BJ7" s="92">
        <v>0</v>
      </c>
      <c r="BK7" s="93">
        <v>0</v>
      </c>
      <c r="BL7" s="93">
        <v>0</v>
      </c>
      <c r="BM7" s="93">
        <v>0</v>
      </c>
      <c r="BN7" s="93">
        <v>0</v>
      </c>
      <c r="BO7" s="92">
        <v>0</v>
      </c>
      <c r="BP7" s="92">
        <v>0</v>
      </c>
      <c r="BQ7" s="92">
        <v>0</v>
      </c>
      <c r="BR7" s="93">
        <v>0</v>
      </c>
      <c r="BS7" s="93">
        <v>0</v>
      </c>
      <c r="BT7" s="92">
        <v>0</v>
      </c>
      <c r="BU7" s="93">
        <v>0</v>
      </c>
      <c r="BV7" s="93">
        <v>0</v>
      </c>
      <c r="BW7" s="92">
        <v>0</v>
      </c>
      <c r="BX7" s="93">
        <v>0</v>
      </c>
      <c r="BY7" s="93">
        <v>0</v>
      </c>
      <c r="BZ7" s="93">
        <v>0</v>
      </c>
      <c r="CA7" s="92">
        <v>0</v>
      </c>
      <c r="CB7" s="92">
        <v>0</v>
      </c>
      <c r="CC7" s="92">
        <v>0</v>
      </c>
      <c r="CD7" s="93">
        <v>0</v>
      </c>
      <c r="CE7" s="93">
        <v>0</v>
      </c>
      <c r="CF7" s="93">
        <v>0</v>
      </c>
      <c r="CG7" s="94"/>
      <c r="CH7" s="94"/>
      <c r="CI7" s="94"/>
      <c r="CJ7" s="96"/>
      <c r="CK7" s="280">
        <v>55857.982744727939</v>
      </c>
    </row>
    <row r="8" spans="1:89" s="22" customFormat="1" ht="26.25" customHeight="1" x14ac:dyDescent="0.25">
      <c r="A8" s="302" t="s">
        <v>248</v>
      </c>
      <c r="B8" s="234" t="s">
        <v>279</v>
      </c>
      <c r="C8" s="91">
        <v>1923956.4632408668</v>
      </c>
      <c r="D8" s="98">
        <v>29723.014258188145</v>
      </c>
      <c r="E8" s="97">
        <v>23678.555112184207</v>
      </c>
      <c r="F8" s="97">
        <v>3472.3972398736878</v>
      </c>
      <c r="G8" s="97">
        <v>2572.06190613025</v>
      </c>
      <c r="H8" s="98">
        <v>11504.998417773326</v>
      </c>
      <c r="I8" s="98">
        <v>938989.83245788794</v>
      </c>
      <c r="J8" s="97">
        <v>61017.590553954135</v>
      </c>
      <c r="K8" s="97">
        <v>9274.4056533803796</v>
      </c>
      <c r="L8" s="97">
        <v>2959.9683807013535</v>
      </c>
      <c r="M8" s="97">
        <v>20034.214623618569</v>
      </c>
      <c r="N8" s="97">
        <v>10828.100844972609</v>
      </c>
      <c r="O8" s="97">
        <v>104856.13700430607</v>
      </c>
      <c r="P8" s="97">
        <v>480450.10541435948</v>
      </c>
      <c r="Q8" s="97">
        <v>7031.1139630984671</v>
      </c>
      <c r="R8" s="97">
        <v>4425.6172861242239</v>
      </c>
      <c r="S8" s="97">
        <v>73072.257837901387</v>
      </c>
      <c r="T8" s="97">
        <v>132025.29998891469</v>
      </c>
      <c r="U8" s="97">
        <v>7195.3536608243694</v>
      </c>
      <c r="V8" s="97">
        <v>1909.823330145781</v>
      </c>
      <c r="W8" s="97">
        <v>2854.89981683109</v>
      </c>
      <c r="X8" s="97">
        <v>6001.4755106821767</v>
      </c>
      <c r="Y8" s="97">
        <v>4599.8277916854395</v>
      </c>
      <c r="Z8" s="97">
        <v>1133.4728804476263</v>
      </c>
      <c r="AA8" s="97">
        <v>5808.7295367708966</v>
      </c>
      <c r="AB8" s="97">
        <v>3511.4383791692467</v>
      </c>
      <c r="AC8" s="98">
        <v>456809.1390078711</v>
      </c>
      <c r="AD8" s="98">
        <v>21082.218642581094</v>
      </c>
      <c r="AE8" s="97">
        <v>1782.1066896249097</v>
      </c>
      <c r="AF8" s="97">
        <v>19300.111952956184</v>
      </c>
      <c r="AG8" s="98">
        <v>67548.196165688074</v>
      </c>
      <c r="AH8" s="98">
        <v>55231.842750683805</v>
      </c>
      <c r="AI8" s="97">
        <v>6696.44153509441</v>
      </c>
      <c r="AJ8" s="97">
        <v>22623.046781910492</v>
      </c>
      <c r="AK8" s="97">
        <v>25912.354433678902</v>
      </c>
      <c r="AL8" s="98">
        <v>194874.97772121552</v>
      </c>
      <c r="AM8" s="97">
        <v>64035.245406364535</v>
      </c>
      <c r="AN8" s="97">
        <v>43155.531716330588</v>
      </c>
      <c r="AO8" s="97">
        <v>49534.87674052587</v>
      </c>
      <c r="AP8" s="97">
        <v>34729.015374387054</v>
      </c>
      <c r="AQ8" s="97">
        <v>3420.3084836074568</v>
      </c>
      <c r="AR8" s="98">
        <v>16650.341833302431</v>
      </c>
      <c r="AS8" s="98">
        <v>7582.688242551525</v>
      </c>
      <c r="AT8" s="97">
        <v>2008.1044357096275</v>
      </c>
      <c r="AU8" s="97">
        <v>1457.4991201217583</v>
      </c>
      <c r="AV8" s="97">
        <v>1539.4969401334963</v>
      </c>
      <c r="AW8" s="97">
        <v>2577.5877465866429</v>
      </c>
      <c r="AX8" s="98">
        <v>6366.6516467700749</v>
      </c>
      <c r="AY8" s="97">
        <v>2748.5854216736902</v>
      </c>
      <c r="AZ8" s="97">
        <v>1095.281124512109</v>
      </c>
      <c r="BA8" s="97">
        <v>2522.7851005842754</v>
      </c>
      <c r="BB8" s="98">
        <v>2604.3929997854511</v>
      </c>
      <c r="BC8" s="97">
        <v>0</v>
      </c>
      <c r="BD8" s="98">
        <v>22760.76644856605</v>
      </c>
      <c r="BE8" s="97">
        <v>14400.530464692429</v>
      </c>
      <c r="BF8" s="97">
        <v>3793.1624782140088</v>
      </c>
      <c r="BG8" s="97">
        <v>2833.2094206423017</v>
      </c>
      <c r="BH8" s="97">
        <v>901.96921916345809</v>
      </c>
      <c r="BI8" s="97">
        <v>831.89486585385441</v>
      </c>
      <c r="BJ8" s="98">
        <v>18125.084494896615</v>
      </c>
      <c r="BK8" s="97">
        <v>5131.9008885530002</v>
      </c>
      <c r="BL8" s="97">
        <v>5423.7852879132761</v>
      </c>
      <c r="BM8" s="97">
        <v>696.99768785735171</v>
      </c>
      <c r="BN8" s="97">
        <v>6872.4006305729845</v>
      </c>
      <c r="BO8" s="98">
        <v>24817.770487935959</v>
      </c>
      <c r="BP8" s="98">
        <v>12570.965979259801</v>
      </c>
      <c r="BQ8" s="98">
        <v>21608.574743397916</v>
      </c>
      <c r="BR8" s="97">
        <v>14026.605454492539</v>
      </c>
      <c r="BS8" s="97">
        <v>7581.9692889053777</v>
      </c>
      <c r="BT8" s="98">
        <v>6501.1965572687732</v>
      </c>
      <c r="BU8" s="97">
        <v>3381.5057775841378</v>
      </c>
      <c r="BV8" s="97">
        <v>3119.6907796846358</v>
      </c>
      <c r="BW8" s="98">
        <v>7740.2008663840152</v>
      </c>
      <c r="BX8" s="97">
        <v>1778.8802546765037</v>
      </c>
      <c r="BY8" s="97">
        <v>1597.1193028591827</v>
      </c>
      <c r="BZ8" s="97">
        <v>4364.2013088483291</v>
      </c>
      <c r="CA8" s="98">
        <v>863.60951885940142</v>
      </c>
      <c r="CB8" s="98">
        <v>0</v>
      </c>
      <c r="CC8" s="91">
        <v>473454.41185435379</v>
      </c>
      <c r="CD8" s="97">
        <v>239779.64252137445</v>
      </c>
      <c r="CE8" s="97">
        <v>125094.19181733062</v>
      </c>
      <c r="CF8" s="97">
        <v>108580.57751564874</v>
      </c>
      <c r="CG8" s="94"/>
      <c r="CH8" s="98">
        <v>0</v>
      </c>
      <c r="CI8" s="94"/>
      <c r="CJ8" s="96"/>
      <c r="CK8" s="280">
        <v>2397410.8750952207</v>
      </c>
    </row>
    <row r="9" spans="1:89" s="22" customFormat="1" ht="26.25" customHeight="1" x14ac:dyDescent="0.25">
      <c r="A9" s="302" t="s">
        <v>336</v>
      </c>
      <c r="B9" s="234" t="s">
        <v>335</v>
      </c>
      <c r="C9" s="91">
        <v>1626924.6499532866</v>
      </c>
      <c r="D9" s="98">
        <v>29632.548973876663</v>
      </c>
      <c r="E9" s="97">
        <v>23678.555112184207</v>
      </c>
      <c r="F9" s="97">
        <v>3472.3972398736878</v>
      </c>
      <c r="G9" s="97">
        <v>2481.5966218187668</v>
      </c>
      <c r="H9" s="98">
        <v>11504.998417773326</v>
      </c>
      <c r="I9" s="98">
        <v>645807.25807615696</v>
      </c>
      <c r="J9" s="97">
        <v>54467.410222393875</v>
      </c>
      <c r="K9" s="97">
        <v>9207.1724662701617</v>
      </c>
      <c r="L9" s="97">
        <v>2956.8950207729117</v>
      </c>
      <c r="M9" s="97">
        <v>17669.436319005483</v>
      </c>
      <c r="N9" s="97">
        <v>8718.435581228021</v>
      </c>
      <c r="O9" s="97">
        <v>104856.13135474738</v>
      </c>
      <c r="P9" s="97">
        <v>210275.21913183486</v>
      </c>
      <c r="Q9" s="97">
        <v>7031.1139630984671</v>
      </c>
      <c r="R9" s="97">
        <v>4422.3148052043853</v>
      </c>
      <c r="S9" s="97">
        <v>69221.563279967231</v>
      </c>
      <c r="T9" s="97">
        <v>125263.11064518736</v>
      </c>
      <c r="U9" s="97">
        <v>7192.4070635900698</v>
      </c>
      <c r="V9" s="97">
        <v>1909.7857126940389</v>
      </c>
      <c r="W9" s="97">
        <v>2854.8463830828323</v>
      </c>
      <c r="X9" s="97">
        <v>5998.8289784314793</v>
      </c>
      <c r="Y9" s="97">
        <v>4598.7566258779707</v>
      </c>
      <c r="Z9" s="97">
        <v>1131.2381566078491</v>
      </c>
      <c r="AA9" s="97">
        <v>4522.5748658894472</v>
      </c>
      <c r="AB9" s="97">
        <v>3510.0175002732049</v>
      </c>
      <c r="AC9" s="98">
        <v>456808.63196012931</v>
      </c>
      <c r="AD9" s="98">
        <v>21082.218642581094</v>
      </c>
      <c r="AE9" s="97">
        <v>1782.1066896249097</v>
      </c>
      <c r="AF9" s="97">
        <v>19300.111952956184</v>
      </c>
      <c r="AG9" s="98">
        <v>64304.702101111143</v>
      </c>
      <c r="AH9" s="98">
        <v>54979.130576752679</v>
      </c>
      <c r="AI9" s="97">
        <v>6513.6807985543437</v>
      </c>
      <c r="AJ9" s="97">
        <v>22553.095344519432</v>
      </c>
      <c r="AK9" s="97">
        <v>25912.354433678902</v>
      </c>
      <c r="AL9" s="98">
        <v>194874.97772121552</v>
      </c>
      <c r="AM9" s="97">
        <v>64035.245406364535</v>
      </c>
      <c r="AN9" s="97">
        <v>43155.531716330588</v>
      </c>
      <c r="AO9" s="97">
        <v>49534.87674052587</v>
      </c>
      <c r="AP9" s="97">
        <v>34729.015374387054</v>
      </c>
      <c r="AQ9" s="97">
        <v>3420.3084836074568</v>
      </c>
      <c r="AR9" s="98">
        <v>16650.341833302431</v>
      </c>
      <c r="AS9" s="98">
        <v>7472.1014469279507</v>
      </c>
      <c r="AT9" s="97">
        <v>2006.8875516696028</v>
      </c>
      <c r="AU9" s="97">
        <v>1457.4991201217583</v>
      </c>
      <c r="AV9" s="97">
        <v>1539.4969401334963</v>
      </c>
      <c r="AW9" s="97">
        <v>2468.2178350030936</v>
      </c>
      <c r="AX9" s="98">
        <v>6366.6516467700749</v>
      </c>
      <c r="AY9" s="97">
        <v>2748.5854216736902</v>
      </c>
      <c r="AZ9" s="97">
        <v>1095.281124512109</v>
      </c>
      <c r="BA9" s="97">
        <v>2522.7851005842754</v>
      </c>
      <c r="BB9" s="98">
        <v>2563.2866442945387</v>
      </c>
      <c r="BC9" s="97">
        <v>0</v>
      </c>
      <c r="BD9" s="98">
        <v>22694.702851727245</v>
      </c>
      <c r="BE9" s="97">
        <v>14351.704168651238</v>
      </c>
      <c r="BF9" s="97">
        <v>3791.4207667660044</v>
      </c>
      <c r="BG9" s="97">
        <v>2817.7138312926909</v>
      </c>
      <c r="BH9" s="97">
        <v>901.96921916345809</v>
      </c>
      <c r="BI9" s="97">
        <v>831.89486585385441</v>
      </c>
      <c r="BJ9" s="98">
        <v>18080.780907562061</v>
      </c>
      <c r="BK9" s="97">
        <v>5123.8555161126451</v>
      </c>
      <c r="BL9" s="97">
        <v>5423.7852879132761</v>
      </c>
      <c r="BM9" s="97">
        <v>696.99768785735171</v>
      </c>
      <c r="BN9" s="97">
        <v>6836.1424156787871</v>
      </c>
      <c r="BO9" s="98">
        <v>24817.770487935959</v>
      </c>
      <c r="BP9" s="98">
        <v>12570.965979259801</v>
      </c>
      <c r="BQ9" s="98">
        <v>21608.574743397916</v>
      </c>
      <c r="BR9" s="97">
        <v>14026.605454492539</v>
      </c>
      <c r="BS9" s="97">
        <v>7581.9692889053777</v>
      </c>
      <c r="BT9" s="98">
        <v>6501.1965572687732</v>
      </c>
      <c r="BU9" s="97">
        <v>3381.5057775841378</v>
      </c>
      <c r="BV9" s="97">
        <v>3119.6907796846358</v>
      </c>
      <c r="BW9" s="98">
        <v>7740.2008663840152</v>
      </c>
      <c r="BX9" s="97">
        <v>1778.8802546765037</v>
      </c>
      <c r="BY9" s="97">
        <v>1597.1193028591827</v>
      </c>
      <c r="BZ9" s="97">
        <v>4364.2013088483291</v>
      </c>
      <c r="CA9" s="98">
        <v>863.60951885940142</v>
      </c>
      <c r="CB9" s="98">
        <v>0</v>
      </c>
      <c r="CC9" s="91">
        <v>473454.41185435379</v>
      </c>
      <c r="CD9" s="97">
        <v>239779.64252137445</v>
      </c>
      <c r="CE9" s="97">
        <v>125094.19181733062</v>
      </c>
      <c r="CF9" s="97">
        <v>108580.57751564874</v>
      </c>
      <c r="CG9" s="94"/>
      <c r="CH9" s="98">
        <v>0</v>
      </c>
      <c r="CI9" s="94"/>
      <c r="CJ9" s="96"/>
      <c r="CK9" s="280">
        <v>2100379.0618076404</v>
      </c>
    </row>
    <row r="10" spans="1:89" s="22" customFormat="1" ht="26.25" customHeight="1" x14ac:dyDescent="0.25">
      <c r="A10" s="302" t="s">
        <v>337</v>
      </c>
      <c r="B10" s="234" t="s">
        <v>333</v>
      </c>
      <c r="C10" s="91">
        <v>297031.81328758015</v>
      </c>
      <c r="D10" s="98">
        <v>90.465284311483273</v>
      </c>
      <c r="E10" s="97">
        <v>0</v>
      </c>
      <c r="F10" s="97">
        <v>0</v>
      </c>
      <c r="G10" s="97">
        <v>90.465284311483273</v>
      </c>
      <c r="H10" s="98">
        <v>0</v>
      </c>
      <c r="I10" s="98">
        <v>293182.57438173093</v>
      </c>
      <c r="J10" s="97">
        <v>6550.1803315602601</v>
      </c>
      <c r="K10" s="97">
        <v>67.233187110217301</v>
      </c>
      <c r="L10" s="97">
        <v>3.0733599284415818</v>
      </c>
      <c r="M10" s="97">
        <v>2364.7783046130876</v>
      </c>
      <c r="N10" s="97">
        <v>2109.6652637445873</v>
      </c>
      <c r="O10" s="97">
        <v>5.6495586919882018E-3</v>
      </c>
      <c r="P10" s="97">
        <v>270174.88628252462</v>
      </c>
      <c r="Q10" s="97">
        <v>0</v>
      </c>
      <c r="R10" s="97">
        <v>3.3024809198388811</v>
      </c>
      <c r="S10" s="97">
        <v>3850.6945579341559</v>
      </c>
      <c r="T10" s="97">
        <v>6762.1893437273211</v>
      </c>
      <c r="U10" s="97">
        <v>2.9465972342992055</v>
      </c>
      <c r="V10" s="97">
        <v>3.7617451742182513E-2</v>
      </c>
      <c r="W10" s="97">
        <v>5.3433748257817486E-2</v>
      </c>
      <c r="X10" s="97">
        <v>2.6465322506972937</v>
      </c>
      <c r="Y10" s="97">
        <v>1.0711658074683981</v>
      </c>
      <c r="Z10" s="97">
        <v>2.2347238397772458</v>
      </c>
      <c r="AA10" s="97">
        <v>1286.1546708814494</v>
      </c>
      <c r="AB10" s="97">
        <v>1.4208788960418932</v>
      </c>
      <c r="AC10" s="98">
        <v>0.50704774177084577</v>
      </c>
      <c r="AD10" s="98">
        <v>0</v>
      </c>
      <c r="AE10" s="97">
        <v>0</v>
      </c>
      <c r="AF10" s="97">
        <v>0</v>
      </c>
      <c r="AG10" s="98">
        <v>3243.4940645769325</v>
      </c>
      <c r="AH10" s="98">
        <v>252.71217393112875</v>
      </c>
      <c r="AI10" s="97">
        <v>182.76073654006638</v>
      </c>
      <c r="AJ10" s="97">
        <v>69.951437391062385</v>
      </c>
      <c r="AK10" s="97">
        <v>0</v>
      </c>
      <c r="AL10" s="98">
        <v>0</v>
      </c>
      <c r="AM10" s="97">
        <v>0</v>
      </c>
      <c r="AN10" s="97">
        <v>0</v>
      </c>
      <c r="AO10" s="97">
        <v>0</v>
      </c>
      <c r="AP10" s="97">
        <v>0</v>
      </c>
      <c r="AQ10" s="97">
        <v>0</v>
      </c>
      <c r="AR10" s="98">
        <v>0</v>
      </c>
      <c r="AS10" s="98">
        <v>110.58679562357386</v>
      </c>
      <c r="AT10" s="97">
        <v>1.2168840400247394</v>
      </c>
      <c r="AU10" s="97">
        <v>0</v>
      </c>
      <c r="AV10" s="97">
        <v>0</v>
      </c>
      <c r="AW10" s="97">
        <v>109.36991158354913</v>
      </c>
      <c r="AX10" s="98">
        <v>0</v>
      </c>
      <c r="AY10" s="97">
        <v>0</v>
      </c>
      <c r="AZ10" s="97">
        <v>0</v>
      </c>
      <c r="BA10" s="97">
        <v>0</v>
      </c>
      <c r="BB10" s="98">
        <v>41.106355490912343</v>
      </c>
      <c r="BC10" s="97">
        <v>0</v>
      </c>
      <c r="BD10" s="98">
        <v>66.063596838805054</v>
      </c>
      <c r="BE10" s="97">
        <v>48.826296041189522</v>
      </c>
      <c r="BF10" s="97">
        <v>1.7417114480046711</v>
      </c>
      <c r="BG10" s="97">
        <v>15.49558934961086</v>
      </c>
      <c r="BH10" s="97">
        <v>0</v>
      </c>
      <c r="BI10" s="97">
        <v>0</v>
      </c>
      <c r="BJ10" s="98">
        <v>44.303587334552788</v>
      </c>
      <c r="BK10" s="97">
        <v>8.0453724403549618</v>
      </c>
      <c r="BL10" s="97">
        <v>0</v>
      </c>
      <c r="BM10" s="97">
        <v>0</v>
      </c>
      <c r="BN10" s="97">
        <v>36.258214894197828</v>
      </c>
      <c r="BO10" s="98">
        <v>0</v>
      </c>
      <c r="BP10" s="98">
        <v>0</v>
      </c>
      <c r="BQ10" s="98">
        <v>0</v>
      </c>
      <c r="BR10" s="97">
        <v>0</v>
      </c>
      <c r="BS10" s="97">
        <v>0</v>
      </c>
      <c r="BT10" s="98">
        <v>0</v>
      </c>
      <c r="BU10" s="97">
        <v>0</v>
      </c>
      <c r="BV10" s="97">
        <v>0</v>
      </c>
      <c r="BW10" s="98">
        <v>0</v>
      </c>
      <c r="BX10" s="97">
        <v>0</v>
      </c>
      <c r="BY10" s="97">
        <v>0</v>
      </c>
      <c r="BZ10" s="97">
        <v>0</v>
      </c>
      <c r="CA10" s="98">
        <v>0</v>
      </c>
      <c r="CB10" s="98">
        <v>0</v>
      </c>
      <c r="CC10" s="91">
        <v>0</v>
      </c>
      <c r="CD10" s="97">
        <v>0</v>
      </c>
      <c r="CE10" s="97">
        <v>0</v>
      </c>
      <c r="CF10" s="97">
        <v>0</v>
      </c>
      <c r="CG10" s="94"/>
      <c r="CH10" s="98">
        <v>0</v>
      </c>
      <c r="CI10" s="94"/>
      <c r="CJ10" s="96"/>
      <c r="CK10" s="280">
        <v>297031.81328758015</v>
      </c>
    </row>
    <row r="11" spans="1:89" s="22" customFormat="1" ht="26.25" customHeight="1" x14ac:dyDescent="0.25">
      <c r="A11" s="303" t="s">
        <v>249</v>
      </c>
      <c r="B11" s="246" t="s">
        <v>293</v>
      </c>
      <c r="C11" s="99">
        <v>3823077.6789406347</v>
      </c>
      <c r="D11" s="100">
        <v>81266.202027415013</v>
      </c>
      <c r="E11" s="101">
        <v>30568.442251512603</v>
      </c>
      <c r="F11" s="101">
        <v>48125.697869772157</v>
      </c>
      <c r="G11" s="101">
        <v>2572.06190613025</v>
      </c>
      <c r="H11" s="100">
        <v>11504.998417773326</v>
      </c>
      <c r="I11" s="100">
        <v>2444904.2357733576</v>
      </c>
      <c r="J11" s="101">
        <v>64836.582148011541</v>
      </c>
      <c r="K11" s="101">
        <v>9292.6987056338166</v>
      </c>
      <c r="L11" s="101">
        <v>3947.0672101521077</v>
      </c>
      <c r="M11" s="101">
        <v>25959.174046235006</v>
      </c>
      <c r="N11" s="101">
        <v>15025.462019244926</v>
      </c>
      <c r="O11" s="101">
        <v>1503887.6117414872</v>
      </c>
      <c r="P11" s="101">
        <v>501381.81534925086</v>
      </c>
      <c r="Q11" s="101">
        <v>7055.9621328313506</v>
      </c>
      <c r="R11" s="101">
        <v>5487.9900388423202</v>
      </c>
      <c r="S11" s="101">
        <v>73134.00746807782</v>
      </c>
      <c r="T11" s="101">
        <v>200999.57118628634</v>
      </c>
      <c r="U11" s="101">
        <v>7195.4492193604437</v>
      </c>
      <c r="V11" s="101">
        <v>1909.8538307088097</v>
      </c>
      <c r="W11" s="101">
        <v>2854.9430427477819</v>
      </c>
      <c r="X11" s="101">
        <v>6001.5662596635893</v>
      </c>
      <c r="Y11" s="101">
        <v>4599.9068471941309</v>
      </c>
      <c r="Z11" s="101">
        <v>1133.4847400107735</v>
      </c>
      <c r="AA11" s="101">
        <v>6689.6168439716821</v>
      </c>
      <c r="AB11" s="101">
        <v>3511.4729436469415</v>
      </c>
      <c r="AC11" s="100">
        <v>788545.84063383739</v>
      </c>
      <c r="AD11" s="100">
        <v>30787.330364876339</v>
      </c>
      <c r="AE11" s="101">
        <v>1782.9389986665592</v>
      </c>
      <c r="AF11" s="101">
        <v>29004.391366209777</v>
      </c>
      <c r="AG11" s="100">
        <v>67578.999174012089</v>
      </c>
      <c r="AH11" s="100">
        <v>55250.737800906434</v>
      </c>
      <c r="AI11" s="101">
        <v>6696.44153509441</v>
      </c>
      <c r="AJ11" s="101">
        <v>22641.941832133121</v>
      </c>
      <c r="AK11" s="101">
        <v>25912.354433678902</v>
      </c>
      <c r="AL11" s="100">
        <v>194874.97772121552</v>
      </c>
      <c r="AM11" s="101">
        <v>64035.245406364535</v>
      </c>
      <c r="AN11" s="101">
        <v>43155.531716330588</v>
      </c>
      <c r="AO11" s="101">
        <v>49534.87674052587</v>
      </c>
      <c r="AP11" s="101">
        <v>34729.015374387054</v>
      </c>
      <c r="AQ11" s="101">
        <v>3420.3084836074568</v>
      </c>
      <c r="AR11" s="100">
        <v>16653.044655309866</v>
      </c>
      <c r="AS11" s="100">
        <v>7583.5208138231492</v>
      </c>
      <c r="AT11" s="101">
        <v>2008.1044357096275</v>
      </c>
      <c r="AU11" s="101">
        <v>1458.3316913933825</v>
      </c>
      <c r="AV11" s="101">
        <v>1539.4969401334963</v>
      </c>
      <c r="AW11" s="101">
        <v>2577.5877465866429</v>
      </c>
      <c r="AX11" s="100">
        <v>6366.6516467700749</v>
      </c>
      <c r="AY11" s="101">
        <v>2748.5854216736902</v>
      </c>
      <c r="AZ11" s="101">
        <v>1095.281124512109</v>
      </c>
      <c r="BA11" s="101">
        <v>2522.7851005842754</v>
      </c>
      <c r="BB11" s="100">
        <v>2604.3929997854511</v>
      </c>
      <c r="BC11" s="101">
        <v>0</v>
      </c>
      <c r="BD11" s="100">
        <v>22760.76644856605</v>
      </c>
      <c r="BE11" s="101">
        <v>14400.530464692429</v>
      </c>
      <c r="BF11" s="101">
        <v>3793.1624782140088</v>
      </c>
      <c r="BG11" s="101">
        <v>2833.2094206423017</v>
      </c>
      <c r="BH11" s="101">
        <v>901.96921916345809</v>
      </c>
      <c r="BI11" s="101">
        <v>831.89486585385441</v>
      </c>
      <c r="BJ11" s="100">
        <v>18125.084494896615</v>
      </c>
      <c r="BK11" s="101">
        <v>5131.9008885530002</v>
      </c>
      <c r="BL11" s="101">
        <v>5423.7852879132761</v>
      </c>
      <c r="BM11" s="101">
        <v>696.99768785735171</v>
      </c>
      <c r="BN11" s="101">
        <v>6872.4006305729845</v>
      </c>
      <c r="BO11" s="100">
        <v>24883.095926571783</v>
      </c>
      <c r="BP11" s="100">
        <v>12575.30955501441</v>
      </c>
      <c r="BQ11" s="100">
        <v>21696.366520266321</v>
      </c>
      <c r="BR11" s="101">
        <v>14114.397231360943</v>
      </c>
      <c r="BS11" s="101">
        <v>7581.9692889053777</v>
      </c>
      <c r="BT11" s="100">
        <v>6504.6438503703175</v>
      </c>
      <c r="BU11" s="101">
        <v>3383.1579603788841</v>
      </c>
      <c r="BV11" s="101">
        <v>3121.4858899914334</v>
      </c>
      <c r="BW11" s="100">
        <v>7746.2900492095596</v>
      </c>
      <c r="BX11" s="101">
        <v>1779.8022358795486</v>
      </c>
      <c r="BY11" s="101">
        <v>1597.1193028591827</v>
      </c>
      <c r="BZ11" s="101">
        <v>4369.3685104708293</v>
      </c>
      <c r="CA11" s="100">
        <v>865.1900666580575</v>
      </c>
      <c r="CB11" s="100">
        <v>0</v>
      </c>
      <c r="CC11" s="99">
        <v>473454.41185435379</v>
      </c>
      <c r="CD11" s="101">
        <v>239779.64252137445</v>
      </c>
      <c r="CE11" s="101">
        <v>125094.19181733062</v>
      </c>
      <c r="CF11" s="101">
        <v>108580.57751564874</v>
      </c>
      <c r="CG11" s="99">
        <v>46196.444379689055</v>
      </c>
      <c r="CH11" s="102"/>
      <c r="CI11" s="102"/>
      <c r="CJ11" s="103"/>
      <c r="CK11" s="281">
        <v>4342728.5351746771</v>
      </c>
    </row>
    <row r="12" spans="1:89" s="22" customFormat="1" ht="26.25" customHeight="1" x14ac:dyDescent="0.25">
      <c r="A12" s="303" t="s">
        <v>338</v>
      </c>
      <c r="B12" s="246" t="s">
        <v>334</v>
      </c>
      <c r="C12" s="99">
        <v>1177386.4473758396</v>
      </c>
      <c r="D12" s="100">
        <v>30149.74424275801</v>
      </c>
      <c r="E12" s="101">
        <v>0</v>
      </c>
      <c r="F12" s="101">
        <v>0</v>
      </c>
      <c r="G12" s="101">
        <v>0</v>
      </c>
      <c r="H12" s="100">
        <v>0</v>
      </c>
      <c r="I12" s="100">
        <v>502502.31500823167</v>
      </c>
      <c r="J12" s="101">
        <v>0</v>
      </c>
      <c r="K12" s="101">
        <v>0</v>
      </c>
      <c r="L12" s="101">
        <v>0</v>
      </c>
      <c r="M12" s="101">
        <v>0</v>
      </c>
      <c r="N12" s="101">
        <v>0</v>
      </c>
      <c r="O12" s="101">
        <v>0</v>
      </c>
      <c r="P12" s="101">
        <v>0</v>
      </c>
      <c r="Q12" s="101">
        <v>0</v>
      </c>
      <c r="R12" s="101">
        <v>0</v>
      </c>
      <c r="S12" s="101">
        <v>0</v>
      </c>
      <c r="T12" s="101">
        <v>0</v>
      </c>
      <c r="U12" s="101">
        <v>0</v>
      </c>
      <c r="V12" s="101">
        <v>0</v>
      </c>
      <c r="W12" s="101">
        <v>0</v>
      </c>
      <c r="X12" s="101">
        <v>0</v>
      </c>
      <c r="Y12" s="101">
        <v>0</v>
      </c>
      <c r="Z12" s="101">
        <v>0</v>
      </c>
      <c r="AA12" s="101">
        <v>0</v>
      </c>
      <c r="AB12" s="101">
        <v>0</v>
      </c>
      <c r="AC12" s="100">
        <v>0</v>
      </c>
      <c r="AD12" s="100">
        <v>0</v>
      </c>
      <c r="AE12" s="101">
        <v>0</v>
      </c>
      <c r="AF12" s="101">
        <v>0</v>
      </c>
      <c r="AG12" s="100">
        <v>0</v>
      </c>
      <c r="AH12" s="100">
        <v>0</v>
      </c>
      <c r="AI12" s="101">
        <v>0</v>
      </c>
      <c r="AJ12" s="101">
        <v>0</v>
      </c>
      <c r="AK12" s="101">
        <v>0</v>
      </c>
      <c r="AL12" s="100">
        <v>0</v>
      </c>
      <c r="AM12" s="101">
        <v>0</v>
      </c>
      <c r="AN12" s="101">
        <v>0</v>
      </c>
      <c r="AO12" s="101">
        <v>0</v>
      </c>
      <c r="AP12" s="101">
        <v>0</v>
      </c>
      <c r="AQ12" s="101">
        <v>0</v>
      </c>
      <c r="AR12" s="100">
        <v>0</v>
      </c>
      <c r="AS12" s="100">
        <v>0</v>
      </c>
      <c r="AT12" s="101">
        <v>0</v>
      </c>
      <c r="AU12" s="101">
        <v>0</v>
      </c>
      <c r="AV12" s="101">
        <v>0</v>
      </c>
      <c r="AW12" s="101">
        <v>0</v>
      </c>
      <c r="AX12" s="100">
        <v>0</v>
      </c>
      <c r="AY12" s="101">
        <v>0</v>
      </c>
      <c r="AZ12" s="101">
        <v>0</v>
      </c>
      <c r="BA12" s="101">
        <v>0</v>
      </c>
      <c r="BB12" s="100">
        <v>0</v>
      </c>
      <c r="BC12" s="101">
        <v>0</v>
      </c>
      <c r="BD12" s="100">
        <v>0</v>
      </c>
      <c r="BE12" s="101">
        <v>0</v>
      </c>
      <c r="BF12" s="101">
        <v>0</v>
      </c>
      <c r="BG12" s="101">
        <v>0</v>
      </c>
      <c r="BH12" s="101">
        <v>0</v>
      </c>
      <c r="BI12" s="101">
        <v>0</v>
      </c>
      <c r="BJ12" s="100">
        <v>0</v>
      </c>
      <c r="BK12" s="101">
        <v>0</v>
      </c>
      <c r="BL12" s="101">
        <v>0</v>
      </c>
      <c r="BM12" s="101">
        <v>0</v>
      </c>
      <c r="BN12" s="101">
        <v>0</v>
      </c>
      <c r="BO12" s="100">
        <v>0</v>
      </c>
      <c r="BP12" s="100">
        <v>0</v>
      </c>
      <c r="BQ12" s="100">
        <v>0</v>
      </c>
      <c r="BR12" s="101">
        <v>0</v>
      </c>
      <c r="BS12" s="101">
        <v>0</v>
      </c>
      <c r="BT12" s="100">
        <v>0</v>
      </c>
      <c r="BU12" s="101">
        <v>0</v>
      </c>
      <c r="BV12" s="101">
        <v>0</v>
      </c>
      <c r="BW12" s="100">
        <v>0</v>
      </c>
      <c r="BX12" s="101">
        <v>0</v>
      </c>
      <c r="BY12" s="101">
        <v>0</v>
      </c>
      <c r="BZ12" s="101">
        <v>0</v>
      </c>
      <c r="CA12" s="100">
        <v>0</v>
      </c>
      <c r="CB12" s="100">
        <v>0</v>
      </c>
      <c r="CC12" s="99">
        <v>0</v>
      </c>
      <c r="CD12" s="101">
        <v>0</v>
      </c>
      <c r="CE12" s="101">
        <v>0</v>
      </c>
      <c r="CF12" s="101">
        <v>0</v>
      </c>
      <c r="CG12" s="99"/>
      <c r="CH12" s="98">
        <v>0</v>
      </c>
      <c r="CI12" s="102"/>
      <c r="CJ12" s="103"/>
      <c r="CK12" s="281">
        <v>1177386.4473758396</v>
      </c>
    </row>
    <row r="13" spans="1:89" s="1" customFormat="1" ht="18" customHeight="1" x14ac:dyDescent="0.25">
      <c r="A13" s="304"/>
      <c r="B13" s="31"/>
      <c r="C13" s="82"/>
      <c r="D13" s="82"/>
      <c r="E13" s="82"/>
      <c r="F13" s="82"/>
      <c r="G13" s="82"/>
      <c r="H13" s="82"/>
      <c r="I13" s="82"/>
      <c r="J13" s="104"/>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104"/>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105"/>
      <c r="CJ13" s="105"/>
      <c r="CK13" s="82"/>
    </row>
    <row r="14" spans="1:89" s="46" customFormat="1" ht="18" customHeight="1" x14ac:dyDescent="0.25">
      <c r="A14" s="305"/>
      <c r="B14" s="53"/>
      <c r="C14" s="54"/>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106"/>
      <c r="CJ14" s="106"/>
      <c r="CK14" s="55"/>
    </row>
    <row r="15" spans="1:89" s="46" customFormat="1" ht="18" customHeight="1" x14ac:dyDescent="0.25">
      <c r="A15" s="306"/>
      <c r="B15" s="56"/>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106"/>
      <c r="CJ15" s="106"/>
      <c r="CK15" s="55"/>
    </row>
    <row r="16" spans="1:89" s="46" customFormat="1" ht="18" customHeight="1" x14ac:dyDescent="0.25">
      <c r="A16" s="306"/>
      <c r="B16" s="56"/>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106"/>
      <c r="CJ16" s="106"/>
      <c r="CK16" s="55"/>
    </row>
    <row r="17" spans="1:89" s="57" customFormat="1" ht="18" customHeight="1" x14ac:dyDescent="0.25">
      <c r="A17" s="306"/>
      <c r="B17" s="56"/>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106"/>
      <c r="CJ17" s="106"/>
      <c r="CK17" s="55"/>
    </row>
  </sheetData>
  <dataConsolidate/>
  <conditionalFormatting sqref="C13:CJ13">
    <cfRule type="containsText" dxfId="3" priority="3" stopIfTrue="1" operator="containsText" text="Supply &lt; Use">
      <formula>NOT(ISERROR(SEARCH("Supply &lt; Use",C13)))</formula>
    </cfRule>
    <cfRule type="containsText" dxfId="2" priority="4" stopIfTrue="1" operator="containsText" text="Supply &gt; Use">
      <formula>NOT(ISERROR(SEARCH("Supply &gt; Use",C13)))</formula>
    </cfRule>
  </conditionalFormatting>
  <conditionalFormatting sqref="CK13">
    <cfRule type="containsText" dxfId="1" priority="1" stopIfTrue="1" operator="containsText" text="Supply &lt; Use">
      <formula>NOT(ISERROR(SEARCH("Supply &lt; Use",CK13)))</formula>
    </cfRule>
    <cfRule type="containsText" dxfId="0" priority="2" stopIfTrue="1" operator="containsText" text="Supply &gt; Use">
      <formula>NOT(ISERROR(SEARCH("Supply &gt; Use",CK13)))</formula>
    </cfRule>
  </conditionalFormatting>
  <dataValidations count="2">
    <dataValidation type="custom" allowBlank="1" showInputMessage="1" showErrorMessage="1" errorTitle="Wrong data input" error="Data entry is limited to numeric values._x000d__x000a_: symbol can be used for not available data." sqref="CG11:CG12 CH8:CH10 CK3:CK12 CH12" xr:uid="{5D5DCF95-5BDE-4366-9824-77E102498D8B}">
      <formula1>OR(ISNUMBER(CG3),CG3=":")</formula1>
    </dataValidation>
    <dataValidation type="custom" allowBlank="1" showInputMessage="1" showErrorMessage="1" errorTitle="Wrong data input" error="Data entry is limited to positive values or zero._x000d__x000a_: symbol can be used for not available data." sqref="C7:CB12 C3:CB5 CC6:CF6 CC8:CF12" xr:uid="{2E810FD7-A144-4F6B-926F-12201A74AC35}">
      <formula1>OR(AND(ISNUMBER(C3),C3&gt;=0),C3=":")</formula1>
    </dataValidation>
  </dataValidations>
  <pageMargins left="0.39370078740157483" right="0.19685039370078741" top="0.19685039370078741" bottom="0.19685039370078741" header="0.31496062992125984" footer="0.31496062992125984"/>
  <pageSetup paperSize="9" scale="41" fitToWidth="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AD129-A446-423B-B724-ED507C6F9DC8}">
  <sheetPr codeName="TAB_E">
    <tabColor theme="0"/>
    <pageSetUpPr fitToPage="1"/>
  </sheetPr>
  <dimension ref="A1:H31"/>
  <sheetViews>
    <sheetView showGridLines="0" zoomScaleNormal="100" workbookViewId="0">
      <pane ySplit="3" topLeftCell="A4" activePane="bottomLeft" state="frozen"/>
      <selection activeCell="C6" sqref="C6"/>
      <selection pane="bottomLeft" activeCell="C1" sqref="C1"/>
    </sheetView>
  </sheetViews>
  <sheetFormatPr defaultColWidth="11.42578125" defaultRowHeight="14.25" x14ac:dyDescent="0.25"/>
  <cols>
    <col min="1" max="1" width="8.85546875" style="205" customWidth="1"/>
    <col min="2" max="2" width="1.5703125" style="312" customWidth="1"/>
    <col min="3" max="3" width="92.5703125" style="198" customWidth="1"/>
    <col min="4" max="4" width="19.85546875" style="199" customWidth="1"/>
    <col min="5" max="8" width="11.42578125" style="199"/>
    <col min="9" max="16384" width="11.42578125" style="200"/>
  </cols>
  <sheetData>
    <row r="1" spans="1:8" s="193" customFormat="1" ht="75" customHeight="1" x14ac:dyDescent="0.25">
      <c r="A1" s="320"/>
      <c r="B1" s="323"/>
      <c r="C1" s="230" t="s">
        <v>326</v>
      </c>
      <c r="D1" s="258"/>
      <c r="E1" s="191"/>
      <c r="F1" s="192"/>
      <c r="G1" s="192"/>
      <c r="H1" s="192"/>
    </row>
    <row r="2" spans="1:8" s="193" customFormat="1" ht="18" customHeight="1" x14ac:dyDescent="0.25">
      <c r="A2" s="321"/>
      <c r="B2" s="324"/>
      <c r="C2" s="230"/>
      <c r="D2" s="258"/>
      <c r="E2" s="247"/>
      <c r="F2" s="56"/>
      <c r="G2" s="192"/>
      <c r="H2" s="192"/>
    </row>
    <row r="3" spans="1:8" s="193" customFormat="1" ht="18" customHeight="1" x14ac:dyDescent="0.25">
      <c r="A3" s="322"/>
      <c r="B3" s="325"/>
      <c r="C3" s="277"/>
      <c r="D3" s="258"/>
      <c r="E3" s="191"/>
      <c r="F3" s="192"/>
      <c r="G3" s="192"/>
      <c r="H3" s="192"/>
    </row>
    <row r="4" spans="1:8" s="195" customFormat="1" ht="36" customHeight="1" x14ac:dyDescent="0.25">
      <c r="A4" s="259">
        <v>1</v>
      </c>
      <c r="B4" s="314" t="s">
        <v>250</v>
      </c>
      <c r="C4" s="248" t="s">
        <v>284</v>
      </c>
      <c r="D4" s="260">
        <v>2397410.8750952207</v>
      </c>
      <c r="E4" s="256"/>
      <c r="F4" s="194"/>
      <c r="G4" s="194"/>
      <c r="H4" s="194"/>
    </row>
    <row r="5" spans="1:8" s="195" customFormat="1" ht="36" customHeight="1" x14ac:dyDescent="0.25">
      <c r="A5" s="259">
        <v>2</v>
      </c>
      <c r="B5" s="314" t="s">
        <v>251</v>
      </c>
      <c r="C5" s="249" t="s">
        <v>285</v>
      </c>
      <c r="D5" s="260">
        <v>41613.334936615182</v>
      </c>
      <c r="E5" s="256"/>
      <c r="F5" s="194"/>
      <c r="G5" s="194"/>
      <c r="H5" s="194"/>
    </row>
    <row r="6" spans="1:8" s="195" customFormat="1" ht="36" customHeight="1" x14ac:dyDescent="0.3">
      <c r="A6" s="261">
        <v>2.1</v>
      </c>
      <c r="B6" s="315" t="s">
        <v>252</v>
      </c>
      <c r="C6" s="250" t="s">
        <v>286</v>
      </c>
      <c r="D6" s="262">
        <v>0</v>
      </c>
      <c r="E6" s="225"/>
      <c r="F6" s="194"/>
      <c r="G6" s="194"/>
      <c r="H6" s="194"/>
    </row>
    <row r="7" spans="1:8" s="195" customFormat="1" ht="36" customHeight="1" x14ac:dyDescent="0.25">
      <c r="A7" s="263">
        <v>2.2000000000000002</v>
      </c>
      <c r="B7" s="316" t="s">
        <v>253</v>
      </c>
      <c r="C7" s="251" t="s">
        <v>292</v>
      </c>
      <c r="D7" s="264">
        <v>36801.258825548888</v>
      </c>
      <c r="E7" s="256"/>
      <c r="F7" s="194"/>
      <c r="G7" s="194"/>
      <c r="H7" s="194"/>
    </row>
    <row r="8" spans="1:8" s="195" customFormat="1" ht="36" customHeight="1" x14ac:dyDescent="0.25">
      <c r="A8" s="263">
        <v>2.2999999999999998</v>
      </c>
      <c r="B8" s="316" t="s">
        <v>254</v>
      </c>
      <c r="C8" s="251" t="s">
        <v>301</v>
      </c>
      <c r="D8" s="264">
        <v>4812.0761110662961</v>
      </c>
      <c r="E8" s="256"/>
      <c r="F8" s="194"/>
      <c r="G8" s="194"/>
      <c r="H8" s="194"/>
    </row>
    <row r="9" spans="1:8" s="195" customFormat="1" ht="36" customHeight="1" x14ac:dyDescent="0.25">
      <c r="A9" s="265">
        <v>2.4</v>
      </c>
      <c r="B9" s="317" t="s">
        <v>255</v>
      </c>
      <c r="C9" s="252" t="s">
        <v>287</v>
      </c>
      <c r="D9" s="266">
        <v>0</v>
      </c>
      <c r="E9" s="256"/>
      <c r="F9" s="194"/>
      <c r="G9" s="194"/>
      <c r="H9" s="194"/>
    </row>
    <row r="10" spans="1:8" s="195" customFormat="1" ht="36" customHeight="1" x14ac:dyDescent="0.25">
      <c r="A10" s="267">
        <v>3</v>
      </c>
      <c r="B10" s="314" t="s">
        <v>256</v>
      </c>
      <c r="C10" s="249" t="s">
        <v>288</v>
      </c>
      <c r="D10" s="260">
        <v>51253.041919555522</v>
      </c>
      <c r="E10" s="256"/>
      <c r="F10" s="194"/>
      <c r="G10" s="194"/>
      <c r="H10" s="194"/>
    </row>
    <row r="11" spans="1:8" s="195" customFormat="1" ht="36" customHeight="1" x14ac:dyDescent="0.25">
      <c r="A11" s="268">
        <v>3.1</v>
      </c>
      <c r="B11" s="315" t="s">
        <v>257</v>
      </c>
      <c r="C11" s="250" t="s">
        <v>289</v>
      </c>
      <c r="D11" s="262">
        <v>49215.371375795963</v>
      </c>
      <c r="E11" s="256"/>
      <c r="F11" s="194"/>
      <c r="G11" s="194"/>
      <c r="H11" s="194"/>
    </row>
    <row r="12" spans="1:8" s="195" customFormat="1" ht="36" customHeight="1" x14ac:dyDescent="0.25">
      <c r="A12" s="269">
        <v>3.2</v>
      </c>
      <c r="B12" s="316" t="s">
        <v>258</v>
      </c>
      <c r="C12" s="253" t="s">
        <v>327</v>
      </c>
      <c r="D12" s="264">
        <v>2037.6705437595569</v>
      </c>
      <c r="E12" s="256"/>
      <c r="F12" s="194"/>
      <c r="G12" s="194"/>
      <c r="H12" s="194"/>
    </row>
    <row r="13" spans="1:8" s="195" customFormat="1" ht="36" customHeight="1" x14ac:dyDescent="0.25">
      <c r="A13" s="270">
        <v>3.3</v>
      </c>
      <c r="B13" s="317" t="s">
        <v>259</v>
      </c>
      <c r="C13" s="254" t="s">
        <v>290</v>
      </c>
      <c r="D13" s="266">
        <v>0</v>
      </c>
      <c r="E13" s="256"/>
      <c r="F13" s="194"/>
      <c r="G13" s="194"/>
      <c r="H13" s="194"/>
    </row>
    <row r="14" spans="1:8" s="195" customFormat="1" ht="36" customHeight="1" x14ac:dyDescent="0.25">
      <c r="A14" s="271">
        <v>4</v>
      </c>
      <c r="B14" s="314" t="s">
        <v>260</v>
      </c>
      <c r="C14" s="249" t="s">
        <v>328</v>
      </c>
      <c r="D14" s="260">
        <v>-3402.9140781610258</v>
      </c>
      <c r="E14" s="257"/>
      <c r="F14" s="194"/>
      <c r="G14" s="194"/>
      <c r="H14" s="194"/>
    </row>
    <row r="15" spans="1:8" s="195" customFormat="1" ht="36" customHeight="1" x14ac:dyDescent="0.25">
      <c r="A15" s="272" t="s">
        <v>2</v>
      </c>
      <c r="B15" s="318" t="s">
        <v>261</v>
      </c>
      <c r="C15" s="255" t="s">
        <v>329</v>
      </c>
      <c r="D15" s="273">
        <v>0</v>
      </c>
      <c r="E15" s="257"/>
      <c r="F15" s="194"/>
      <c r="G15" s="194"/>
      <c r="H15" s="194"/>
    </row>
    <row r="16" spans="1:8" s="195" customFormat="1" ht="36" customHeight="1" x14ac:dyDescent="0.25">
      <c r="A16" s="274">
        <v>5</v>
      </c>
      <c r="B16" s="319" t="s">
        <v>262</v>
      </c>
      <c r="C16" s="275" t="s">
        <v>291</v>
      </c>
      <c r="D16" s="276"/>
      <c r="E16" s="256"/>
      <c r="F16" s="194"/>
      <c r="G16" s="194"/>
      <c r="H16" s="194"/>
    </row>
    <row r="17" spans="1:8" s="195" customFormat="1" ht="12.75" x14ac:dyDescent="0.25">
      <c r="A17" s="196"/>
      <c r="B17" s="311"/>
      <c r="C17" s="196"/>
      <c r="D17" s="196"/>
      <c r="E17" s="194"/>
      <c r="F17" s="194"/>
      <c r="G17" s="194"/>
      <c r="H17" s="194"/>
    </row>
    <row r="19" spans="1:8" x14ac:dyDescent="0.25">
      <c r="A19" s="197" t="s">
        <v>297</v>
      </c>
    </row>
    <row r="20" spans="1:8" x14ac:dyDescent="0.25">
      <c r="A20" s="201" t="s">
        <v>307</v>
      </c>
      <c r="C20" s="202" t="s">
        <v>298</v>
      </c>
      <c r="D20" s="203"/>
    </row>
    <row r="21" spans="1:8" x14ac:dyDescent="0.25">
      <c r="A21" s="201" t="s">
        <v>308</v>
      </c>
      <c r="C21" s="202" t="s">
        <v>299</v>
      </c>
      <c r="D21" s="203"/>
    </row>
    <row r="22" spans="1:8" x14ac:dyDescent="0.25">
      <c r="A22" s="201" t="s">
        <v>309</v>
      </c>
      <c r="C22" s="202" t="s">
        <v>300</v>
      </c>
      <c r="D22" s="203"/>
    </row>
    <row r="23" spans="1:8" ht="65.25" customHeight="1" x14ac:dyDescent="0.25">
      <c r="A23" s="201" t="s">
        <v>310</v>
      </c>
      <c r="C23" s="392" t="s">
        <v>330</v>
      </c>
      <c r="D23" s="392"/>
      <c r="E23" s="289"/>
    </row>
    <row r="24" spans="1:8" x14ac:dyDescent="0.25">
      <c r="A24" s="201" t="s">
        <v>311</v>
      </c>
      <c r="C24" s="202" t="s">
        <v>303</v>
      </c>
      <c r="D24" s="203"/>
    </row>
    <row r="25" spans="1:8" x14ac:dyDescent="0.25">
      <c r="A25" s="201" t="s">
        <v>312</v>
      </c>
      <c r="C25" s="202" t="s">
        <v>302</v>
      </c>
      <c r="D25" s="203"/>
    </row>
    <row r="26" spans="1:8" x14ac:dyDescent="0.25">
      <c r="A26" s="201" t="s">
        <v>313</v>
      </c>
      <c r="C26" s="202" t="s">
        <v>304</v>
      </c>
      <c r="D26" s="203"/>
    </row>
    <row r="27" spans="1:8" x14ac:dyDescent="0.25">
      <c r="A27" s="201" t="s">
        <v>314</v>
      </c>
      <c r="C27" s="202" t="s">
        <v>305</v>
      </c>
      <c r="D27" s="203"/>
    </row>
    <row r="28" spans="1:8" ht="29.25" customHeight="1" x14ac:dyDescent="0.25">
      <c r="A28" s="201" t="s">
        <v>331</v>
      </c>
      <c r="C28" s="392" t="s">
        <v>332</v>
      </c>
      <c r="D28" s="392"/>
    </row>
    <row r="29" spans="1:8" ht="39" customHeight="1" x14ac:dyDescent="0.25">
      <c r="A29" s="201" t="s">
        <v>315</v>
      </c>
      <c r="C29" s="393" t="s">
        <v>317</v>
      </c>
      <c r="D29" s="393"/>
      <c r="E29" s="289"/>
    </row>
    <row r="30" spans="1:8" ht="25.5" customHeight="1" x14ac:dyDescent="0.25">
      <c r="A30" s="201" t="s">
        <v>316</v>
      </c>
      <c r="C30" s="289" t="s">
        <v>306</v>
      </c>
      <c r="D30" s="289"/>
      <c r="E30" s="289"/>
    </row>
    <row r="31" spans="1:8" x14ac:dyDescent="0.25">
      <c r="A31" s="204"/>
      <c r="B31" s="313"/>
    </row>
  </sheetData>
  <mergeCells count="3">
    <mergeCell ref="C23:D23"/>
    <mergeCell ref="C29:D29"/>
    <mergeCell ref="C28:D28"/>
  </mergeCells>
  <dataValidations count="2">
    <dataValidation type="custom" allowBlank="1" showInputMessage="1" showErrorMessage="1" errorTitle="Wrong data input" error="Data entry is limited to positive values or zero._x000d__x000a_: symbol can be used for not available data." sqref="D15:D16 D10:D13 D4" xr:uid="{12D53EF2-1E6C-484C-A044-6F4A6429ADF6}">
      <formula1>OR(AND(ISNUMBER(D4),D4&gt;=0),D4=":")</formula1>
    </dataValidation>
    <dataValidation type="custom" allowBlank="1" showInputMessage="1" showErrorMessage="1" errorTitle="Wrong data input" error="Data entry is limited to numeric values._x000d__x000a_: symbol can be used for not available data." sqref="D14 D5:D9" xr:uid="{61954C11-9743-490A-8939-70D4EFF4744B}">
      <formula1>OR(ISNUMBER(D5),D5=":")</formula1>
    </dataValidation>
  </dataValidations>
  <pageMargins left="0.70866141732283472" right="0.70866141732283472" top="0.39370078740157483" bottom="0.39370078740157483" header="0.31496062992125984" footer="0.31496062992125984"/>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06107-B0BA-413E-B929-39D51AA2E80A}">
  <sheetPr>
    <tabColor theme="0"/>
    <outlinePr summaryBelow="0" summaryRight="0"/>
  </sheetPr>
  <dimension ref="A1:CL20"/>
  <sheetViews>
    <sheetView showGridLines="0" zoomScale="85" zoomScaleNormal="85" workbookViewId="0">
      <pane xSplit="2" ySplit="1" topLeftCell="C2" activePane="bottomRight" state="frozen"/>
      <selection activeCell="B1" sqref="B1"/>
      <selection pane="topRight" activeCell="B1" sqref="B1"/>
      <selection pane="bottomLeft" activeCell="B1" sqref="B1"/>
      <selection pane="bottomRight" activeCell="B1" sqref="B1"/>
    </sheetView>
  </sheetViews>
  <sheetFormatPr defaultColWidth="11.42578125" defaultRowHeight="14.25" x14ac:dyDescent="0.2"/>
  <cols>
    <col min="1" max="1" width="1.7109375" style="387" customWidth="1"/>
    <col min="2" max="2" width="50.7109375" style="388" customWidth="1"/>
    <col min="3" max="47" width="14.85546875" style="389" customWidth="1"/>
    <col min="48" max="48" width="15.85546875" style="389" customWidth="1"/>
    <col min="49" max="78" width="14.85546875" style="389" customWidth="1"/>
    <col min="79" max="79" width="15.85546875" style="389" customWidth="1"/>
    <col min="80" max="86" width="14.85546875" style="389" customWidth="1"/>
    <col min="87" max="87" width="18.5703125" style="389" customWidth="1"/>
    <col min="88" max="89" width="14.85546875" style="389" customWidth="1"/>
    <col min="90" max="16384" width="11.42578125" style="2"/>
  </cols>
  <sheetData>
    <row r="1" spans="1:90" s="356" customFormat="1" ht="195" customHeight="1" x14ac:dyDescent="0.25">
      <c r="A1" s="353"/>
      <c r="B1" s="354"/>
      <c r="C1" s="224" t="s">
        <v>263</v>
      </c>
      <c r="D1" s="227" t="s">
        <v>3</v>
      </c>
      <c r="E1" s="228" t="s">
        <v>4</v>
      </c>
      <c r="F1" s="228" t="s">
        <v>5</v>
      </c>
      <c r="G1" s="228" t="s">
        <v>6</v>
      </c>
      <c r="H1" s="227" t="s">
        <v>7</v>
      </c>
      <c r="I1" s="227" t="s">
        <v>8</v>
      </c>
      <c r="J1" s="228" t="s">
        <v>9</v>
      </c>
      <c r="K1" s="228" t="s">
        <v>10</v>
      </c>
      <c r="L1" s="228" t="s">
        <v>11</v>
      </c>
      <c r="M1" s="228" t="s">
        <v>12</v>
      </c>
      <c r="N1" s="228" t="s">
        <v>13</v>
      </c>
      <c r="O1" s="228" t="s">
        <v>14</v>
      </c>
      <c r="P1" s="228" t="s">
        <v>15</v>
      </c>
      <c r="Q1" s="228" t="s">
        <v>16</v>
      </c>
      <c r="R1" s="228" t="s">
        <v>17</v>
      </c>
      <c r="S1" s="228" t="s">
        <v>18</v>
      </c>
      <c r="T1" s="228" t="s">
        <v>19</v>
      </c>
      <c r="U1" s="228" t="s">
        <v>20</v>
      </c>
      <c r="V1" s="228" t="s">
        <v>21</v>
      </c>
      <c r="W1" s="228" t="s">
        <v>22</v>
      </c>
      <c r="X1" s="228" t="s">
        <v>23</v>
      </c>
      <c r="Y1" s="228" t="s">
        <v>24</v>
      </c>
      <c r="Z1" s="228" t="s">
        <v>25</v>
      </c>
      <c r="AA1" s="228" t="s">
        <v>26</v>
      </c>
      <c r="AB1" s="228" t="s">
        <v>27</v>
      </c>
      <c r="AC1" s="227" t="s">
        <v>28</v>
      </c>
      <c r="AD1" s="227" t="s">
        <v>29</v>
      </c>
      <c r="AE1" s="228" t="s">
        <v>30</v>
      </c>
      <c r="AF1" s="228" t="s">
        <v>31</v>
      </c>
      <c r="AG1" s="227" t="s">
        <v>32</v>
      </c>
      <c r="AH1" s="227" t="s">
        <v>33</v>
      </c>
      <c r="AI1" s="228" t="s">
        <v>34</v>
      </c>
      <c r="AJ1" s="228" t="s">
        <v>35</v>
      </c>
      <c r="AK1" s="228" t="s">
        <v>36</v>
      </c>
      <c r="AL1" s="227" t="s">
        <v>37</v>
      </c>
      <c r="AM1" s="228" t="s">
        <v>38</v>
      </c>
      <c r="AN1" s="228" t="s">
        <v>39</v>
      </c>
      <c r="AO1" s="228" t="s">
        <v>40</v>
      </c>
      <c r="AP1" s="228" t="s">
        <v>41</v>
      </c>
      <c r="AQ1" s="228" t="s">
        <v>42</v>
      </c>
      <c r="AR1" s="227" t="s">
        <v>43</v>
      </c>
      <c r="AS1" s="227" t="s">
        <v>44</v>
      </c>
      <c r="AT1" s="228" t="s">
        <v>45</v>
      </c>
      <c r="AU1" s="228" t="s">
        <v>46</v>
      </c>
      <c r="AV1" s="228" t="s">
        <v>47</v>
      </c>
      <c r="AW1" s="228" t="s">
        <v>48</v>
      </c>
      <c r="AX1" s="227" t="s">
        <v>49</v>
      </c>
      <c r="AY1" s="228" t="s">
        <v>50</v>
      </c>
      <c r="AZ1" s="228" t="s">
        <v>51</v>
      </c>
      <c r="BA1" s="228" t="s">
        <v>52</v>
      </c>
      <c r="BB1" s="227" t="s">
        <v>53</v>
      </c>
      <c r="BC1" s="228"/>
      <c r="BD1" s="227" t="s">
        <v>54</v>
      </c>
      <c r="BE1" s="228" t="s">
        <v>55</v>
      </c>
      <c r="BF1" s="228" t="s">
        <v>56</v>
      </c>
      <c r="BG1" s="228" t="s">
        <v>57</v>
      </c>
      <c r="BH1" s="228" t="s">
        <v>58</v>
      </c>
      <c r="BI1" s="228" t="s">
        <v>59</v>
      </c>
      <c r="BJ1" s="227" t="s">
        <v>60</v>
      </c>
      <c r="BK1" s="228" t="s">
        <v>61</v>
      </c>
      <c r="BL1" s="228" t="s">
        <v>62</v>
      </c>
      <c r="BM1" s="228" t="s">
        <v>63</v>
      </c>
      <c r="BN1" s="228" t="s">
        <v>64</v>
      </c>
      <c r="BO1" s="227" t="s">
        <v>65</v>
      </c>
      <c r="BP1" s="227" t="s">
        <v>66</v>
      </c>
      <c r="BQ1" s="227" t="s">
        <v>67</v>
      </c>
      <c r="BR1" s="228" t="s">
        <v>68</v>
      </c>
      <c r="BS1" s="228" t="s">
        <v>69</v>
      </c>
      <c r="BT1" s="227" t="s">
        <v>70</v>
      </c>
      <c r="BU1" s="228" t="s">
        <v>71</v>
      </c>
      <c r="BV1" s="228" t="s">
        <v>72</v>
      </c>
      <c r="BW1" s="227" t="s">
        <v>73</v>
      </c>
      <c r="BX1" s="228" t="s">
        <v>74</v>
      </c>
      <c r="BY1" s="228" t="s">
        <v>75</v>
      </c>
      <c r="BZ1" s="228" t="s">
        <v>76</v>
      </c>
      <c r="CA1" s="227" t="s">
        <v>77</v>
      </c>
      <c r="CB1" s="227" t="s">
        <v>78</v>
      </c>
      <c r="CC1" s="227" t="s">
        <v>79</v>
      </c>
      <c r="CD1" s="228" t="s">
        <v>80</v>
      </c>
      <c r="CE1" s="228" t="s">
        <v>81</v>
      </c>
      <c r="CF1" s="244" t="s">
        <v>82</v>
      </c>
      <c r="CG1" s="349" t="s">
        <v>83</v>
      </c>
      <c r="CH1" s="114" t="s">
        <v>84</v>
      </c>
      <c r="CI1" s="349" t="s">
        <v>323</v>
      </c>
      <c r="CJ1" s="355" t="s">
        <v>85</v>
      </c>
      <c r="CK1" s="223" t="s">
        <v>86</v>
      </c>
    </row>
    <row r="2" spans="1:90" s="356" customFormat="1" ht="26.25" customHeight="1" x14ac:dyDescent="0.25">
      <c r="A2" s="357"/>
      <c r="B2" s="358"/>
      <c r="C2" s="339" t="s">
        <v>157</v>
      </c>
      <c r="D2" s="340" t="s">
        <v>158</v>
      </c>
      <c r="E2" s="341" t="s">
        <v>159</v>
      </c>
      <c r="F2" s="341" t="s">
        <v>160</v>
      </c>
      <c r="G2" s="341" t="s">
        <v>161</v>
      </c>
      <c r="H2" s="340" t="s">
        <v>162</v>
      </c>
      <c r="I2" s="340" t="s">
        <v>163</v>
      </c>
      <c r="J2" s="341" t="s">
        <v>164</v>
      </c>
      <c r="K2" s="341" t="s">
        <v>165</v>
      </c>
      <c r="L2" s="341" t="s">
        <v>166</v>
      </c>
      <c r="M2" s="341" t="s">
        <v>167</v>
      </c>
      <c r="N2" s="341" t="s">
        <v>168</v>
      </c>
      <c r="O2" s="341" t="s">
        <v>169</v>
      </c>
      <c r="P2" s="341" t="s">
        <v>170</v>
      </c>
      <c r="Q2" s="341" t="s">
        <v>171</v>
      </c>
      <c r="R2" s="341" t="s">
        <v>172</v>
      </c>
      <c r="S2" s="341" t="s">
        <v>173</v>
      </c>
      <c r="T2" s="341" t="s">
        <v>174</v>
      </c>
      <c r="U2" s="341" t="s">
        <v>175</v>
      </c>
      <c r="V2" s="341" t="s">
        <v>176</v>
      </c>
      <c r="W2" s="341" t="s">
        <v>177</v>
      </c>
      <c r="X2" s="341" t="s">
        <v>178</v>
      </c>
      <c r="Y2" s="341" t="s">
        <v>179</v>
      </c>
      <c r="Z2" s="341" t="s">
        <v>180</v>
      </c>
      <c r="AA2" s="341" t="s">
        <v>181</v>
      </c>
      <c r="AB2" s="341" t="s">
        <v>182</v>
      </c>
      <c r="AC2" s="340" t="s">
        <v>183</v>
      </c>
      <c r="AD2" s="340" t="s">
        <v>184</v>
      </c>
      <c r="AE2" s="341" t="s">
        <v>185</v>
      </c>
      <c r="AF2" s="341" t="s">
        <v>186</v>
      </c>
      <c r="AG2" s="340" t="s">
        <v>187</v>
      </c>
      <c r="AH2" s="340" t="s">
        <v>188</v>
      </c>
      <c r="AI2" s="341" t="s">
        <v>189</v>
      </c>
      <c r="AJ2" s="341" t="s">
        <v>190</v>
      </c>
      <c r="AK2" s="341" t="s">
        <v>191</v>
      </c>
      <c r="AL2" s="340" t="s">
        <v>192</v>
      </c>
      <c r="AM2" s="341" t="s">
        <v>193</v>
      </c>
      <c r="AN2" s="341" t="s">
        <v>194</v>
      </c>
      <c r="AO2" s="341" t="s">
        <v>195</v>
      </c>
      <c r="AP2" s="341" t="s">
        <v>196</v>
      </c>
      <c r="AQ2" s="341" t="s">
        <v>197</v>
      </c>
      <c r="AR2" s="340" t="s">
        <v>198</v>
      </c>
      <c r="AS2" s="340" t="s">
        <v>199</v>
      </c>
      <c r="AT2" s="341" t="s">
        <v>200</v>
      </c>
      <c r="AU2" s="341" t="s">
        <v>201</v>
      </c>
      <c r="AV2" s="341" t="s">
        <v>202</v>
      </c>
      <c r="AW2" s="341" t="s">
        <v>203</v>
      </c>
      <c r="AX2" s="340" t="s">
        <v>204</v>
      </c>
      <c r="AY2" s="341" t="s">
        <v>205</v>
      </c>
      <c r="AZ2" s="341" t="s">
        <v>206</v>
      </c>
      <c r="BA2" s="341" t="s">
        <v>207</v>
      </c>
      <c r="BB2" s="340" t="s">
        <v>208</v>
      </c>
      <c r="BC2" s="341" t="s">
        <v>209</v>
      </c>
      <c r="BD2" s="340" t="s">
        <v>210</v>
      </c>
      <c r="BE2" s="341" t="s">
        <v>211</v>
      </c>
      <c r="BF2" s="341" t="s">
        <v>212</v>
      </c>
      <c r="BG2" s="341" t="s">
        <v>213</v>
      </c>
      <c r="BH2" s="341" t="s">
        <v>214</v>
      </c>
      <c r="BI2" s="341" t="s">
        <v>215</v>
      </c>
      <c r="BJ2" s="340" t="s">
        <v>216</v>
      </c>
      <c r="BK2" s="341" t="s">
        <v>217</v>
      </c>
      <c r="BL2" s="341" t="s">
        <v>218</v>
      </c>
      <c r="BM2" s="341" t="s">
        <v>219</v>
      </c>
      <c r="BN2" s="341" t="s">
        <v>220</v>
      </c>
      <c r="BO2" s="340" t="s">
        <v>221</v>
      </c>
      <c r="BP2" s="340" t="s">
        <v>222</v>
      </c>
      <c r="BQ2" s="340" t="s">
        <v>223</v>
      </c>
      <c r="BR2" s="341" t="s">
        <v>224</v>
      </c>
      <c r="BS2" s="341" t="s">
        <v>225</v>
      </c>
      <c r="BT2" s="340" t="s">
        <v>226</v>
      </c>
      <c r="BU2" s="341" t="s">
        <v>227</v>
      </c>
      <c r="BV2" s="341" t="s">
        <v>228</v>
      </c>
      <c r="BW2" s="340" t="s">
        <v>229</v>
      </c>
      <c r="BX2" s="341" t="s">
        <v>230</v>
      </c>
      <c r="BY2" s="341" t="s">
        <v>231</v>
      </c>
      <c r="BZ2" s="341" t="s">
        <v>232</v>
      </c>
      <c r="CA2" s="340" t="s">
        <v>233</v>
      </c>
      <c r="CB2" s="340" t="s">
        <v>234</v>
      </c>
      <c r="CC2" s="340" t="s">
        <v>235</v>
      </c>
      <c r="CD2" s="341" t="s">
        <v>236</v>
      </c>
      <c r="CE2" s="341" t="s">
        <v>237</v>
      </c>
      <c r="CF2" s="341" t="s">
        <v>238</v>
      </c>
      <c r="CG2" s="344" t="s">
        <v>239</v>
      </c>
      <c r="CH2" s="345" t="s">
        <v>0</v>
      </c>
      <c r="CI2" s="344" t="s">
        <v>240</v>
      </c>
      <c r="CJ2" s="345" t="s">
        <v>241</v>
      </c>
      <c r="CK2" s="359" t="s">
        <v>242</v>
      </c>
    </row>
    <row r="3" spans="1:90" s="365" customFormat="1" ht="26.25" customHeight="1" x14ac:dyDescent="0.25">
      <c r="A3" s="360" t="s">
        <v>122</v>
      </c>
      <c r="B3" s="361" t="s">
        <v>352</v>
      </c>
      <c r="C3" s="362">
        <f>(Tableau_B1!C3+Tableau_B1!C11+Tableau_B1!C32)</f>
        <v>2352698.9728985154</v>
      </c>
      <c r="D3" s="362">
        <f>(Tableau_B1!D3+Tableau_B1!D11+Tableau_B1!D32)</f>
        <v>52391.145454848105</v>
      </c>
      <c r="E3" s="362">
        <f>(Tableau_B1!E3+Tableau_B1!E11+Tableau_B1!E32)</f>
        <v>7737.8448249496332</v>
      </c>
      <c r="F3" s="362">
        <f>(Tableau_B1!F3+Tableau_B1!F11+Tableau_B1!F32)</f>
        <v>44653.300629898469</v>
      </c>
      <c r="G3" s="362">
        <f>(Tableau_B1!G3+Tableau_B1!G11+Tableau_B1!G32)</f>
        <v>0</v>
      </c>
      <c r="H3" s="362">
        <f>(Tableau_B1!H3+Tableau_B1!H11+Tableau_B1!H32)</f>
        <v>0</v>
      </c>
      <c r="I3" s="362">
        <f>(Tableau_B1!I3+Tableau_B1!I11+Tableau_B1!I32)</f>
        <v>1520364.894807467</v>
      </c>
      <c r="J3" s="362">
        <f>(Tableau_B1!J3+Tableau_B1!J11+Tableau_B1!J32)</f>
        <v>3391.5184732023745</v>
      </c>
      <c r="K3" s="362">
        <f>(Tableau_B1!K3+Tableau_B1!K11+Tableau_B1!K32)</f>
        <v>20.655762915499103</v>
      </c>
      <c r="L3" s="362">
        <f>(Tableau_B1!L3+Tableau_B1!L11+Tableau_B1!L32)</f>
        <v>1686.4668367680408</v>
      </c>
      <c r="M3" s="362">
        <f>(Tableau_B1!M3+Tableau_B1!M11+Tableau_B1!M32)</f>
        <v>6834.8179429956344</v>
      </c>
      <c r="N3" s="362">
        <f>(Tableau_B1!N3+Tableau_B1!N11+Tableau_B1!N32)</f>
        <v>5282.4298295965145</v>
      </c>
      <c r="O3" s="362">
        <f>(Tableau_B1!O3+Tableau_B1!O11+Tableau_B1!O32)</f>
        <v>1424595.3648318057</v>
      </c>
      <c r="P3" s="362">
        <f>(Tableau_B1!P3+Tableau_B1!P11+Tableau_B1!P32)</f>
        <v>19743.437935603441</v>
      </c>
      <c r="Q3" s="362">
        <f>(Tableau_B1!Q3+Tableau_B1!Q11+Tableau_B1!Q32)</f>
        <v>28.057532213636044</v>
      </c>
      <c r="R3" s="362">
        <f>(Tableau_B1!R3+Tableau_B1!R11+Tableau_B1!R32)</f>
        <v>1814.0967426421839</v>
      </c>
      <c r="S3" s="362">
        <f>(Tableau_B1!S3+Tableau_B1!S11+Tableau_B1!S32)</f>
        <v>58.211774394362493</v>
      </c>
      <c r="T3" s="362">
        <f>(Tableau_B1!T3+Tableau_B1!T11+Tableau_B1!T32)</f>
        <v>55405.471963214011</v>
      </c>
      <c r="U3" s="362">
        <f>(Tableau_B1!U3+Tableau_B1!U11+Tableau_B1!U32)</f>
        <v>0.10790077229069497</v>
      </c>
      <c r="V3" s="362">
        <f>(Tableau_B1!V3+Tableau_B1!V11+Tableau_B1!V32)</f>
        <v>3.4439982457785893E-2</v>
      </c>
      <c r="W3" s="362">
        <f>(Tableau_B1!W3+Tableau_B1!W11+Tableau_B1!W32)</f>
        <v>4.8808928910165347E-2</v>
      </c>
      <c r="X3" s="362">
        <f>(Tableau_B1!X3+Tableau_B1!X11+Tableau_B1!X32)</f>
        <v>0.10247002079897367</v>
      </c>
      <c r="Y3" s="362">
        <f>(Tableau_B1!Y3+Tableau_B1!Y11+Tableau_B1!Y32)</f>
        <v>8.9266231903965723E-2</v>
      </c>
      <c r="Z3" s="362">
        <f>(Tableau_B1!Z3+Tableau_B1!Z11+Tableau_B1!Z32)</f>
        <v>1.3391331378557463E-2</v>
      </c>
      <c r="AA3" s="362">
        <f>(Tableau_B1!AA3+Tableau_B1!AA11+Tableau_B1!AA32)</f>
        <v>1503.9298760594654</v>
      </c>
      <c r="AB3" s="362">
        <f>(Tableau_B1!AB3+Tableau_B1!AB11+Tableau_B1!AB32)</f>
        <v>3.9028787906338062E-2</v>
      </c>
      <c r="AC3" s="362">
        <f>(Tableau_B1!AC3+Tableau_B1!AC11+Tableau_B1!AC32)</f>
        <v>761644.38419272075</v>
      </c>
      <c r="AD3" s="362">
        <f>(Tableau_B1!AD3+Tableau_B1!AD11+Tableau_B1!AD32)</f>
        <v>17969.770704654213</v>
      </c>
      <c r="AE3" s="362">
        <f>(Tableau_B1!AE3+Tableau_B1!AE11+Tableau_B1!AE32)</f>
        <v>1.1885431379898279</v>
      </c>
      <c r="AF3" s="362">
        <f>(Tableau_B1!AF3+Tableau_B1!AF11+Tableau_B1!AF32)</f>
        <v>17968.582161516224</v>
      </c>
      <c r="AG3" s="362">
        <f>(Tableau_B1!AG3+Tableau_B1!AG11+Tableau_B1!AG32)</f>
        <v>34.781491257447847</v>
      </c>
      <c r="AH3" s="362">
        <f>(Tableau_B1!AH3+Tableau_B1!AH11+Tableau_B1!AH32)</f>
        <v>21.335514285306331</v>
      </c>
      <c r="AI3" s="362">
        <f>(Tableau_B1!AI3+Tableau_B1!AI11+Tableau_B1!AI32)</f>
        <v>0</v>
      </c>
      <c r="AJ3" s="362">
        <f>(Tableau_B1!AJ3+Tableau_B1!AJ11+Tableau_B1!AJ32)</f>
        <v>21.335514285306331</v>
      </c>
      <c r="AK3" s="362">
        <f>(Tableau_B1!AK3+Tableau_B1!AK11+Tableau_B1!AK32)</f>
        <v>0</v>
      </c>
      <c r="AL3" s="362">
        <f>(Tableau_B1!AL3+Tableau_B1!AL11+Tableau_B1!AL32)</f>
        <v>0</v>
      </c>
      <c r="AM3" s="362">
        <f>(Tableau_B1!AM3+Tableau_B1!AM11+Tableau_B1!AM32)</f>
        <v>0</v>
      </c>
      <c r="AN3" s="362">
        <f>(Tableau_B1!AN3+Tableau_B1!AN11+Tableau_B1!AN32)</f>
        <v>0</v>
      </c>
      <c r="AO3" s="362">
        <f>(Tableau_B1!AO3+Tableau_B1!AO11+Tableau_B1!AO32)</f>
        <v>0</v>
      </c>
      <c r="AP3" s="362">
        <f>(Tableau_B1!AP3+Tableau_B1!AP11+Tableau_B1!AP32)</f>
        <v>0</v>
      </c>
      <c r="AQ3" s="362">
        <f>(Tableau_B1!AQ3+Tableau_B1!AQ11+Tableau_B1!AQ32)</f>
        <v>0</v>
      </c>
      <c r="AR3" s="362">
        <f>(Tableau_B1!AR3+Tableau_B1!AR11+Tableau_B1!AR32)</f>
        <v>3.0519155477668716</v>
      </c>
      <c r="AS3" s="362">
        <f>(Tableau_B1!AS3+Tableau_B1!AS11+Tableau_B1!AS32)</f>
        <v>1.1889176042293674</v>
      </c>
      <c r="AT3" s="362">
        <f>(Tableau_B1!AT3+Tableau_B1!AT11+Tableau_B1!AT32)</f>
        <v>0</v>
      </c>
      <c r="AU3" s="362">
        <f>(Tableau_B1!AU3+Tableau_B1!AU11+Tableau_B1!AU32)</f>
        <v>1.1889176042293674</v>
      </c>
      <c r="AV3" s="362">
        <f>(Tableau_B1!AV3+Tableau_B1!AV11+Tableau_B1!AV32)</f>
        <v>0</v>
      </c>
      <c r="AW3" s="362">
        <f>(Tableau_B1!AW3+Tableau_B1!AW11+Tableau_B1!AW32)</f>
        <v>0</v>
      </c>
      <c r="AX3" s="362">
        <f>(Tableau_B1!AX3+Tableau_B1!AX11+Tableau_B1!AX32)</f>
        <v>0</v>
      </c>
      <c r="AY3" s="362">
        <f>(Tableau_B1!AY3+Tableau_B1!AY11+Tableau_B1!AY32)</f>
        <v>0</v>
      </c>
      <c r="AZ3" s="362">
        <f>(Tableau_B1!AZ3+Tableau_B1!AZ11+Tableau_B1!AZ32)</f>
        <v>0</v>
      </c>
      <c r="BA3" s="362">
        <f>(Tableau_B1!BA3+Tableau_B1!BA11+Tableau_B1!BA32)</f>
        <v>0</v>
      </c>
      <c r="BB3" s="362">
        <f>(Tableau_B1!BB3+Tableau_B1!BB11+Tableau_B1!BB32)</f>
        <v>0</v>
      </c>
      <c r="BC3" s="362">
        <f>(Tableau_B1!BC3+Tableau_B1!BC11+Tableau_B1!BC32)</f>
        <v>0</v>
      </c>
      <c r="BD3" s="362">
        <f>(Tableau_B1!BD3+Tableau_B1!BD11+Tableau_B1!BD32)</f>
        <v>0</v>
      </c>
      <c r="BE3" s="362">
        <f>(Tableau_B1!BE3+Tableau_B1!BE11+Tableau_B1!BE32)</f>
        <v>0</v>
      </c>
      <c r="BF3" s="362">
        <f>(Tableau_B1!BF3+Tableau_B1!BF11+Tableau_B1!BF32)</f>
        <v>0</v>
      </c>
      <c r="BG3" s="362">
        <f>(Tableau_B1!BG3+Tableau_B1!BG11+Tableau_B1!BG32)</f>
        <v>0</v>
      </c>
      <c r="BH3" s="362">
        <f>(Tableau_B1!BH3+Tableau_B1!BH11+Tableau_B1!BH32)</f>
        <v>0</v>
      </c>
      <c r="BI3" s="362">
        <f>(Tableau_B1!BI3+Tableau_B1!BI11+Tableau_B1!BI32)</f>
        <v>0</v>
      </c>
      <c r="BJ3" s="362">
        <f>(Tableau_B1!BJ3+Tableau_B1!BJ11+Tableau_B1!BJ32)</f>
        <v>0</v>
      </c>
      <c r="BK3" s="362">
        <f>(Tableau_B1!BK3+Tableau_B1!BK11+Tableau_B1!BK32)</f>
        <v>0</v>
      </c>
      <c r="BL3" s="362">
        <f>(Tableau_B1!BL3+Tableau_B1!BL11+Tableau_B1!BL32)</f>
        <v>0</v>
      </c>
      <c r="BM3" s="362">
        <f>(Tableau_B1!BM3+Tableau_B1!BM11+Tableau_B1!BM32)</f>
        <v>0</v>
      </c>
      <c r="BN3" s="362">
        <f>(Tableau_B1!BN3+Tableau_B1!BN11+Tableau_B1!BN32)</f>
        <v>0</v>
      </c>
      <c r="BO3" s="362">
        <f>(Tableau_B1!BO3+Tableau_B1!BO11+Tableau_B1!BO32)</f>
        <v>148.50925822502091</v>
      </c>
      <c r="BP3" s="362">
        <f>(Tableau_B1!BP3+Tableau_B1!BP11+Tableau_B1!BP32)</f>
        <v>4.9045872580310066</v>
      </c>
      <c r="BQ3" s="362">
        <f>(Tableau_B1!BQ3+Tableau_B1!BQ11+Tableau_B1!BQ32)</f>
        <v>99.130866943404939</v>
      </c>
      <c r="BR3" s="362">
        <f>(Tableau_B1!BR3+Tableau_B1!BR11+Tableau_B1!BR32)</f>
        <v>99.130866943404939</v>
      </c>
      <c r="BS3" s="362">
        <f>(Tableau_B1!BS3+Tableau_B1!BS11+Tableau_B1!BS32)</f>
        <v>0</v>
      </c>
      <c r="BT3" s="362">
        <f>(Tableau_B1!BT3+Tableau_B1!BT11+Tableau_B1!BT32)</f>
        <v>4.9227586815100786</v>
      </c>
      <c r="BU3" s="362">
        <f>(Tableau_B1!BU3+Tableau_B1!BU11+Tableau_B1!BU32)</f>
        <v>2.3593285968741102</v>
      </c>
      <c r="BV3" s="362">
        <f>(Tableau_B1!BV3+Tableau_B1!BV11+Tableau_B1!BV32)</f>
        <v>2.5634300846359679</v>
      </c>
      <c r="BW3" s="362">
        <f>(Tableau_B1!BW3+Tableau_B1!BW11+Tableau_B1!BW32)</f>
        <v>8.6953957017254027</v>
      </c>
      <c r="BX3" s="362">
        <f>(Tableau_B1!BX3+Tableau_B1!BX11+Tableau_B1!BX32)</f>
        <v>1.3165956122051383</v>
      </c>
      <c r="BY3" s="362">
        <f>(Tableau_B1!BY3+Tableau_B1!BY11+Tableau_B1!BY32)</f>
        <v>0</v>
      </c>
      <c r="BZ3" s="362">
        <f>(Tableau_B1!BZ3+Tableau_B1!BZ11+Tableau_B1!BZ32)</f>
        <v>7.378800089520265</v>
      </c>
      <c r="CA3" s="362">
        <f>(Tableau_B1!CA3+Tableau_B1!CA11+Tableau_B1!CA32)</f>
        <v>2.2570333209819284</v>
      </c>
      <c r="CB3" s="362">
        <f>(Tableau_B1!CB3+Tableau_B1!CB11+Tableau_B1!CB32)</f>
        <v>0</v>
      </c>
      <c r="CC3" s="362">
        <f>(Tableau_B1!CC3+Tableau_B1!CC11+Tableau_B1!CC32)</f>
        <v>0</v>
      </c>
      <c r="CD3" s="362">
        <f>(Tableau_B1!CD3+Tableau_B1!CD11+Tableau_B1!CD32)</f>
        <v>0</v>
      </c>
      <c r="CE3" s="362">
        <f>(Tableau_B1!CE3+Tableau_B1!CE11+Tableau_B1!CE32)</f>
        <v>0</v>
      </c>
      <c r="CF3" s="362">
        <f>(Tableau_B1!CF3+Tableau_B1!CF11+Tableau_B1!CF32)</f>
        <v>0</v>
      </c>
      <c r="CG3" s="362">
        <f>(Tableau_B1!CG3+Tableau_B1!CG11+Tableau_B1!CG32)</f>
        <v>0</v>
      </c>
      <c r="CH3" s="363"/>
      <c r="CI3" s="364"/>
      <c r="CJ3" s="364"/>
      <c r="CK3" s="362"/>
    </row>
    <row r="4" spans="1:90" s="371" customFormat="1" ht="26.25" customHeight="1" x14ac:dyDescent="0.25">
      <c r="A4" s="366" t="s">
        <v>123</v>
      </c>
      <c r="B4" s="367" t="s">
        <v>353</v>
      </c>
      <c r="C4" s="368">
        <f>Tableau_A!C11+Tableau_A!C36</f>
        <v>2196153.0289873481</v>
      </c>
      <c r="D4" s="368">
        <f>Tableau_A!D11+Tableau_A!D36</f>
        <v>51633.65305353835</v>
      </c>
      <c r="E4" s="368">
        <f>Tableau_A!E11+Tableau_A!E36</f>
        <v>6889.8871393283953</v>
      </c>
      <c r="F4" s="368">
        <f>Tableau_A!F11+Tableau_A!F36</f>
        <v>44653.300629898469</v>
      </c>
      <c r="G4" s="368">
        <f>Tableau_A!G11+Tableau_A!G36</f>
        <v>90.465284311483273</v>
      </c>
      <c r="H4" s="368">
        <f>Tableau_A!H11+Tableau_A!H36</f>
        <v>0</v>
      </c>
      <c r="I4" s="368">
        <f>Tableau_A!I11+Tableau_A!I36</f>
        <v>1799096.9776972004</v>
      </c>
      <c r="J4" s="368">
        <f>Tableau_A!J11+Tableau_A!J36</f>
        <v>10369.171925617669</v>
      </c>
      <c r="K4" s="368">
        <f>Tableau_A!K11+Tableau_A!K36</f>
        <v>85.526239363653772</v>
      </c>
      <c r="L4" s="368">
        <f>Tableau_A!L11+Tableau_A!L36</f>
        <v>990.17218937919608</v>
      </c>
      <c r="M4" s="368">
        <f>Tableau_A!M11+Tableau_A!M36</f>
        <v>8289.7377272295234</v>
      </c>
      <c r="N4" s="368">
        <f>Tableau_A!N11+Tableau_A!N36</f>
        <v>6307.0264380169046</v>
      </c>
      <c r="O4" s="368">
        <f>Tableau_A!O11+Tableau_A!O36</f>
        <v>1399031.4803867398</v>
      </c>
      <c r="P4" s="368">
        <f>Tableau_A!P11+Tableau_A!P36</f>
        <v>291106.59621741599</v>
      </c>
      <c r="Q4" s="368">
        <f>Tableau_A!Q11+Tableau_A!Q36</f>
        <v>24.848169732883441</v>
      </c>
      <c r="R4" s="368">
        <f>Tableau_A!R11+Tableau_A!R36</f>
        <v>1065.675233637935</v>
      </c>
      <c r="S4" s="368">
        <f>Tableau_A!S11+Tableau_A!S36</f>
        <v>3912.4441881105895</v>
      </c>
      <c r="T4" s="368">
        <f>Tableau_A!T11+Tableau_A!T36</f>
        <v>75736.460541098975</v>
      </c>
      <c r="U4" s="368">
        <f>Tableau_A!U11+Tableau_A!U36</f>
        <v>3.0421557703733564</v>
      </c>
      <c r="V4" s="368">
        <f>Tableau_A!V11+Tableau_A!V36</f>
        <v>6.8118014770768648E-2</v>
      </c>
      <c r="W4" s="368">
        <f>Tableau_A!W11+Tableau_A!W36</f>
        <v>9.6659664949471494E-2</v>
      </c>
      <c r="X4" s="368">
        <f>Tableau_A!X11+Tableau_A!X36</f>
        <v>2.7372812321101185</v>
      </c>
      <c r="Y4" s="368">
        <f>Tableau_A!Y11+Tableau_A!Y36</f>
        <v>1.1502213161594537</v>
      </c>
      <c r="Z4" s="368">
        <f>Tableau_A!Z11+Tableau_A!Z36</f>
        <v>2.246583402924498</v>
      </c>
      <c r="AA4" s="368">
        <f>Tableau_A!AA11+Tableau_A!AA36</f>
        <v>2167.0419780822349</v>
      </c>
      <c r="AB4" s="368">
        <f>Tableau_A!AB11+Tableau_A!AB36</f>
        <v>1.4554433737365522</v>
      </c>
      <c r="AC4" s="368">
        <f>Tableau_A!AC11+Tableau_A!AC36</f>
        <v>331737.20867370808</v>
      </c>
      <c r="AD4" s="368">
        <f>Tableau_A!AD11+Tableau_A!AD36</f>
        <v>9705.1117222952453</v>
      </c>
      <c r="AE4" s="368">
        <f>Tableau_A!AE11+Tableau_A!AE36</f>
        <v>0.83230904164956909</v>
      </c>
      <c r="AF4" s="368">
        <f>Tableau_A!AF11+Tableau_A!AF36</f>
        <v>9704.2794132535946</v>
      </c>
      <c r="AG4" s="368">
        <f>Tableau_A!AG11+Tableau_A!AG36</f>
        <v>3274.2970729009444</v>
      </c>
      <c r="AH4" s="368">
        <f>Tableau_A!AH11+Tableau_A!AH36</f>
        <v>271.60722415375659</v>
      </c>
      <c r="AI4" s="368">
        <f>Tableau_A!AI11+Tableau_A!AI36</f>
        <v>182.76073654006638</v>
      </c>
      <c r="AJ4" s="368">
        <f>Tableau_A!AJ11+Tableau_A!AJ36</f>
        <v>88.846487613690215</v>
      </c>
      <c r="AK4" s="368">
        <f>Tableau_A!AK11+Tableau_A!AK36</f>
        <v>0</v>
      </c>
      <c r="AL4" s="368">
        <f>Tableau_A!AL11+Tableau_A!AL36</f>
        <v>0</v>
      </c>
      <c r="AM4" s="368">
        <f>Tableau_A!AM11+Tableau_A!AM36</f>
        <v>0</v>
      </c>
      <c r="AN4" s="368">
        <f>Tableau_A!AN11+Tableau_A!AN36</f>
        <v>0</v>
      </c>
      <c r="AO4" s="368">
        <f>Tableau_A!AO11+Tableau_A!AO36</f>
        <v>0</v>
      </c>
      <c r="AP4" s="368">
        <f>Tableau_A!AP11+Tableau_A!AP36</f>
        <v>0</v>
      </c>
      <c r="AQ4" s="368">
        <f>Tableau_A!AQ11+Tableau_A!AQ36</f>
        <v>0</v>
      </c>
      <c r="AR4" s="368">
        <f>Tableau_A!AR11+Tableau_A!AR36</f>
        <v>2.7028220074351856</v>
      </c>
      <c r="AS4" s="368">
        <f>Tableau_A!AS11+Tableau_A!AS36</f>
        <v>111.4193668951981</v>
      </c>
      <c r="AT4" s="368">
        <f>Tableau_A!AT11+Tableau_A!AT36</f>
        <v>1.2168840400247394</v>
      </c>
      <c r="AU4" s="368">
        <f>Tableau_A!AU11+Tableau_A!AU36</f>
        <v>0.83257127162423239</v>
      </c>
      <c r="AV4" s="368">
        <f>Tableau_A!AV11+Tableau_A!AV36</f>
        <v>0</v>
      </c>
      <c r="AW4" s="368">
        <f>Tableau_A!AW11+Tableau_A!AW36</f>
        <v>109.36991158354913</v>
      </c>
      <c r="AX4" s="368">
        <f>Tableau_A!AX11+Tableau_A!AX36</f>
        <v>0</v>
      </c>
      <c r="AY4" s="368">
        <f>Tableau_A!AY11+Tableau_A!AY36</f>
        <v>0</v>
      </c>
      <c r="AZ4" s="368">
        <f>Tableau_A!AZ11+Tableau_A!AZ36</f>
        <v>0</v>
      </c>
      <c r="BA4" s="368">
        <f>Tableau_A!BA11+Tableau_A!BA36</f>
        <v>0</v>
      </c>
      <c r="BB4" s="368">
        <f>Tableau_A!BB11+Tableau_A!BB36</f>
        <v>41.106355490912343</v>
      </c>
      <c r="BC4" s="368">
        <f>Tableau_A!BC11+Tableau_A!BC36</f>
        <v>0</v>
      </c>
      <c r="BD4" s="368">
        <f>Tableau_A!BD11+Tableau_A!BD36</f>
        <v>66.063596838805054</v>
      </c>
      <c r="BE4" s="368">
        <f>Tableau_A!BE11+Tableau_A!BE36</f>
        <v>48.826296041189522</v>
      </c>
      <c r="BF4" s="368">
        <f>Tableau_A!BF11+Tableau_A!BF36</f>
        <v>1.7417114480046711</v>
      </c>
      <c r="BG4" s="368">
        <f>Tableau_A!BG11+Tableau_A!BG36</f>
        <v>15.49558934961086</v>
      </c>
      <c r="BH4" s="368">
        <f>Tableau_A!BH11+Tableau_A!BH36</f>
        <v>0</v>
      </c>
      <c r="BI4" s="368">
        <f>Tableau_A!BI11+Tableau_A!BI36</f>
        <v>0</v>
      </c>
      <c r="BJ4" s="368">
        <f>Tableau_A!BJ11+Tableau_A!BJ36</f>
        <v>44.303587334552788</v>
      </c>
      <c r="BK4" s="368">
        <f>Tableau_A!BK11+Tableau_A!BK36</f>
        <v>8.0453724403549618</v>
      </c>
      <c r="BL4" s="368">
        <f>Tableau_A!BL11+Tableau_A!BL36</f>
        <v>0</v>
      </c>
      <c r="BM4" s="368">
        <f>Tableau_A!BM11+Tableau_A!BM36</f>
        <v>0</v>
      </c>
      <c r="BN4" s="368">
        <f>Tableau_A!BN11+Tableau_A!BN36</f>
        <v>36.258214894197828</v>
      </c>
      <c r="BO4" s="368">
        <f>Tableau_A!BO11+Tableau_A!BO36</f>
        <v>65.325438635824668</v>
      </c>
      <c r="BP4" s="368">
        <f>Tableau_A!BP11+Tableau_A!BP36</f>
        <v>4.3435757546083344</v>
      </c>
      <c r="BQ4" s="368">
        <f>Tableau_A!BQ11+Tableau_A!BQ36</f>
        <v>87.791776868404611</v>
      </c>
      <c r="BR4" s="368">
        <f>Tableau_A!BR11+Tableau_A!BR36</f>
        <v>87.791776868404611</v>
      </c>
      <c r="BS4" s="368">
        <f>Tableau_A!BS11+Tableau_A!BS36</f>
        <v>0</v>
      </c>
      <c r="BT4" s="368">
        <f>Tableau_A!BT11+Tableau_A!BT36</f>
        <v>3.4472931015439645</v>
      </c>
      <c r="BU4" s="368">
        <f>Tableau_A!BU11+Tableau_A!BU36</f>
        <v>1.6521827947464198</v>
      </c>
      <c r="BV4" s="368">
        <f>Tableau_A!BV11+Tableau_A!BV36</f>
        <v>1.7951103067975445</v>
      </c>
      <c r="BW4" s="368">
        <f>Tableau_A!BW11+Tableau_A!BW36</f>
        <v>6.0891828255448575</v>
      </c>
      <c r="BX4" s="368">
        <f>Tableau_A!BX11+Tableau_A!BX36</f>
        <v>0.92198120304478581</v>
      </c>
      <c r="BY4" s="368">
        <f>Tableau_A!BY11+Tableau_A!BY36</f>
        <v>0</v>
      </c>
      <c r="BZ4" s="368">
        <f>Tableau_A!BZ11+Tableau_A!BZ36</f>
        <v>5.1672016225000714</v>
      </c>
      <c r="CA4" s="368">
        <f>Tableau_A!CA11+Tableau_A!CA36</f>
        <v>1.5805477986560805</v>
      </c>
      <c r="CB4" s="368">
        <f>Tableau_A!CB11+Tableau_A!CB36</f>
        <v>0</v>
      </c>
      <c r="CC4" s="368">
        <f>Tableau_A!CC11+Tableau_A!CC36</f>
        <v>0</v>
      </c>
      <c r="CD4" s="368">
        <f>Tableau_A!CD11+Tableau_A!CD36</f>
        <v>0</v>
      </c>
      <c r="CE4" s="368">
        <f>Tableau_A!CE11+Tableau_A!CE36</f>
        <v>0</v>
      </c>
      <c r="CF4" s="368">
        <f>Tableau_A!CF11+Tableau_A!CF36</f>
        <v>0</v>
      </c>
      <c r="CG4" s="368">
        <f>Tableau_A!CG11+Tableau_A!CG36</f>
        <v>0</v>
      </c>
      <c r="CH4" s="369"/>
      <c r="CI4" s="370"/>
      <c r="CJ4" s="370"/>
      <c r="CK4" s="369"/>
    </row>
    <row r="5" spans="1:90" s="371" customFormat="1" ht="26.25" customHeight="1" x14ac:dyDescent="0.25">
      <c r="A5" s="372" t="s">
        <v>124</v>
      </c>
      <c r="B5" s="367" t="s">
        <v>351</v>
      </c>
      <c r="C5" s="368">
        <f>Tableau_B2!C11+Tableau_B2!C33+Tableau_B2!C34</f>
        <v>1470378.70604212</v>
      </c>
      <c r="D5" s="368">
        <f>Tableau_B2!D11+Tableau_B2!D33+Tableau_B2!D34</f>
        <v>28875.056572566911</v>
      </c>
      <c r="E5" s="368">
        <f>Tableau_B2!E11+Tableau_B2!E33+Tableau_B2!E34</f>
        <v>22830.59742656297</v>
      </c>
      <c r="F5" s="368">
        <f>Tableau_B2!F11+Tableau_B2!F33+Tableau_B2!F34</f>
        <v>3472.3972398736892</v>
      </c>
      <c r="G5" s="368">
        <f>Tableau_B2!G11+Tableau_B2!G33+Tableau_B2!G34</f>
        <v>2572.06190613025</v>
      </c>
      <c r="H5" s="368">
        <f>Tableau_B2!H11+Tableau_B2!H33+Tableau_B2!H34</f>
        <v>11504.998417773326</v>
      </c>
      <c r="I5" s="368">
        <f>Tableau_B2!I11+Tableau_B2!I33+Tableau_B2!I34</f>
        <v>924539.34096589091</v>
      </c>
      <c r="J5" s="368">
        <f>Tableau_B2!J11+Tableau_B2!J33+Tableau_B2!J34</f>
        <v>61445.063674809157</v>
      </c>
      <c r="K5" s="368">
        <f>Tableau_B2!K11+Tableau_B2!K33+Tableau_B2!K34</f>
        <v>9272.0429427183171</v>
      </c>
      <c r="L5" s="368">
        <f>Tableau_B2!L11+Tableau_B2!L33+Tableau_B2!L34</f>
        <v>2260.6003733840671</v>
      </c>
      <c r="M5" s="368">
        <f>Tableau_B2!M11+Tableau_B2!M33+Tableau_B2!M34</f>
        <v>19124.356103239366</v>
      </c>
      <c r="N5" s="368">
        <f>Tableau_B2!N11+Tableau_B2!N33+Tableau_B2!N34</f>
        <v>9743.0321896484111</v>
      </c>
      <c r="O5" s="368">
        <f>Tableau_B2!O11+Tableau_B2!O33+Tableau_B2!O34</f>
        <v>79292.246909681417</v>
      </c>
      <c r="P5" s="368">
        <f>Tableau_B2!P11+Tableau_B2!P33+Tableau_B2!P34</f>
        <v>481638.37741364737</v>
      </c>
      <c r="Q5" s="368">
        <f>Tableau_B2!Q11+Tableau_B2!Q33+Tableau_B2!Q34</f>
        <v>7027.9046006177141</v>
      </c>
      <c r="R5" s="368">
        <f>Tableau_B2!R11+Tableau_B2!R33+Tableau_B2!R34</f>
        <v>3673.8932962001368</v>
      </c>
      <c r="S5" s="368">
        <f>Tableau_B2!S11+Tableau_B2!S33+Tableau_B2!S34</f>
        <v>73075.795693683467</v>
      </c>
      <c r="T5" s="368">
        <f>Tableau_B2!T11+Tableau_B2!T33+Tableau_B2!T34</f>
        <v>145594.09922307232</v>
      </c>
      <c r="U5" s="368">
        <f>Tableau_B2!U11+Tableau_B2!U33+Tableau_B2!U34</f>
        <v>7195.3413185881527</v>
      </c>
      <c r="V5" s="368">
        <f>Tableau_B2!V11+Tableau_B2!V33+Tableau_B2!V34</f>
        <v>1909.8193907263519</v>
      </c>
      <c r="W5" s="368">
        <f>Tableau_B2!W11+Tableau_B2!W33+Tableau_B2!W34</f>
        <v>2854.8942338188717</v>
      </c>
      <c r="X5" s="368">
        <f>Tableau_B2!X11+Tableau_B2!X33+Tableau_B2!X34</f>
        <v>6001.4637896427903</v>
      </c>
      <c r="Y5" s="368">
        <f>Tableau_B2!Y11+Tableau_B2!Y33+Tableau_B2!Y34</f>
        <v>4599.8175809622271</v>
      </c>
      <c r="Z5" s="368">
        <f>Tableau_B2!Z11+Tableau_B2!Z33+Tableau_B2!Z34</f>
        <v>1133.4713486793949</v>
      </c>
      <c r="AA5" s="368">
        <f>Tableau_B2!AA11+Tableau_B2!AA33+Tableau_B2!AA34</f>
        <v>5185.6869679122165</v>
      </c>
      <c r="AB5" s="368">
        <f>Tableau_B2!AB11+Tableau_B2!AB33+Tableau_B2!AB34</f>
        <v>3511.4339148590352</v>
      </c>
      <c r="AC5" s="368">
        <f>Tableau_B2!AC11+Tableau_B2!AC33+Tableau_B2!AC34</f>
        <v>26901.456441116661</v>
      </c>
      <c r="AD5" s="368">
        <f>Tableau_B2!AD11+Tableau_B2!AD33+Tableau_B2!AD34</f>
        <v>12817.559660222125</v>
      </c>
      <c r="AE5" s="368">
        <f>Tableau_B2!AE11+Tableau_B2!AE33+Tableau_B2!AE34</f>
        <v>1781.7504555285693</v>
      </c>
      <c r="AF5" s="368">
        <f>Tableau_B2!AF11+Tableau_B2!AF33+Tableau_B2!AF34</f>
        <v>11035.809204693556</v>
      </c>
      <c r="AG5" s="368">
        <f>Tableau_B2!AG11+Tableau_B2!AG33+Tableau_B2!AG34</f>
        <v>67544.217682754635</v>
      </c>
      <c r="AH5" s="368">
        <f>Tableau_B2!AH11+Tableau_B2!AH33+Tableau_B2!AH34</f>
        <v>55229.402286621123</v>
      </c>
      <c r="AI5" s="368">
        <f>Tableau_B2!AI11+Tableau_B2!AI33+Tableau_B2!AI34</f>
        <v>6696.44153509441</v>
      </c>
      <c r="AJ5" s="368">
        <f>Tableau_B2!AJ11+Tableau_B2!AJ33+Tableau_B2!AJ34</f>
        <v>22620.606317847814</v>
      </c>
      <c r="AK5" s="368">
        <f>Tableau_B2!AK11+Tableau_B2!AK33+Tableau_B2!AK34</f>
        <v>25912.354433678902</v>
      </c>
      <c r="AL5" s="368">
        <f>Tableau_B2!AL11+Tableau_B2!AL33+Tableau_B2!AL34</f>
        <v>194874.97772121549</v>
      </c>
      <c r="AM5" s="368">
        <f>Tableau_B2!AM11+Tableau_B2!AM33+Tableau_B2!AM34</f>
        <v>64035.245406364535</v>
      </c>
      <c r="AN5" s="368">
        <f>Tableau_B2!AN11+Tableau_B2!AN33+Tableau_B2!AN34</f>
        <v>43155.531716330588</v>
      </c>
      <c r="AO5" s="368">
        <f>Tableau_B2!AO11+Tableau_B2!AO33+Tableau_B2!AO34</f>
        <v>49534.87674052587</v>
      </c>
      <c r="AP5" s="368">
        <f>Tableau_B2!AP11+Tableau_B2!AP33+Tableau_B2!AP34</f>
        <v>34729.015374387054</v>
      </c>
      <c r="AQ5" s="368">
        <f>Tableau_B2!AQ11+Tableau_B2!AQ33+Tableau_B2!AQ34</f>
        <v>3420.3084836074568</v>
      </c>
      <c r="AR5" s="368">
        <f>Tableau_B2!AR11+Tableau_B2!AR33+Tableau_B2!AR34</f>
        <v>16649.9927397621</v>
      </c>
      <c r="AS5" s="368">
        <f>Tableau_B2!AS11+Tableau_B2!AS33+Tableau_B2!AS34</f>
        <v>7582.3318962189196</v>
      </c>
      <c r="AT5" s="368">
        <f>Tableau_B2!AT11+Tableau_B2!AT33+Tableau_B2!AT34</f>
        <v>2008.1044357096275</v>
      </c>
      <c r="AU5" s="368">
        <f>Tableau_B2!AU11+Tableau_B2!AU33+Tableau_B2!AU34</f>
        <v>1457.1427737891531</v>
      </c>
      <c r="AV5" s="368">
        <f>Tableau_B2!AV11+Tableau_B2!AV33+Tableau_B2!AV34</f>
        <v>1539.4969401334963</v>
      </c>
      <c r="AW5" s="368">
        <f>Tableau_B2!AW11+Tableau_B2!AW33+Tableau_B2!AW34</f>
        <v>2577.5877465866429</v>
      </c>
      <c r="AX5" s="368">
        <f>Tableau_B2!AX11+Tableau_B2!AX33+Tableau_B2!AX34</f>
        <v>6366.6516467700749</v>
      </c>
      <c r="AY5" s="368">
        <f>Tableau_B2!AY11+Tableau_B2!AY33+Tableau_B2!AY34</f>
        <v>2748.5854216736902</v>
      </c>
      <c r="AZ5" s="368">
        <f>Tableau_B2!AZ11+Tableau_B2!AZ33+Tableau_B2!AZ34</f>
        <v>1095.281124512109</v>
      </c>
      <c r="BA5" s="368">
        <f>Tableau_B2!BA11+Tableau_B2!BA33+Tableau_B2!BA34</f>
        <v>2522.7851005842754</v>
      </c>
      <c r="BB5" s="368">
        <f>Tableau_B2!BB11+Tableau_B2!BB33+Tableau_B2!BB34</f>
        <v>2604.3929997854511</v>
      </c>
      <c r="BC5" s="368">
        <f>Tableau_B2!BC11+Tableau_B2!BC33+Tableau_B2!BC34</f>
        <v>0</v>
      </c>
      <c r="BD5" s="368">
        <f>Tableau_B2!BD11+Tableau_B2!BD33+Tableau_B2!BD34</f>
        <v>22760.766448566053</v>
      </c>
      <c r="BE5" s="368">
        <f>Tableau_B2!BE11+Tableau_B2!BE33+Tableau_B2!BE34</f>
        <v>14400.530464692429</v>
      </c>
      <c r="BF5" s="368">
        <f>Tableau_B2!BF11+Tableau_B2!BF33+Tableau_B2!BF34</f>
        <v>3793.1624782140088</v>
      </c>
      <c r="BG5" s="368">
        <f>Tableau_B2!BG11+Tableau_B2!BG33+Tableau_B2!BG34</f>
        <v>2833.2094206423017</v>
      </c>
      <c r="BH5" s="368">
        <f>Tableau_B2!BH11+Tableau_B2!BH33+Tableau_B2!BH34</f>
        <v>901.96921916345809</v>
      </c>
      <c r="BI5" s="368">
        <f>Tableau_B2!BI11+Tableau_B2!BI33+Tableau_B2!BI34</f>
        <v>831.89486585385441</v>
      </c>
      <c r="BJ5" s="368">
        <f>Tableau_B2!BJ11+Tableau_B2!BJ33+Tableau_B2!BJ34</f>
        <v>18125.084494896611</v>
      </c>
      <c r="BK5" s="368">
        <f>Tableau_B2!BK11+Tableau_B2!BK33+Tableau_B2!BK34</f>
        <v>5131.9008885530002</v>
      </c>
      <c r="BL5" s="368">
        <f>Tableau_B2!BL11+Tableau_B2!BL33+Tableau_B2!BL34</f>
        <v>5423.7852879132761</v>
      </c>
      <c r="BM5" s="368">
        <f>Tableau_B2!BM11+Tableau_B2!BM33+Tableau_B2!BM34</f>
        <v>696.99768785735171</v>
      </c>
      <c r="BN5" s="368">
        <f>Tableau_B2!BN11+Tableau_B2!BN33+Tableau_B2!BN34</f>
        <v>6872.4006305729845</v>
      </c>
      <c r="BO5" s="368">
        <f>Tableau_B2!BO11+Tableau_B2!BO33+Tableau_B2!BO34</f>
        <v>24734.586668346761</v>
      </c>
      <c r="BP5" s="368">
        <f>Tableau_B2!BP11+Tableau_B2!BP33+Tableau_B2!BP34</f>
        <v>12570.404967756378</v>
      </c>
      <c r="BQ5" s="368">
        <f>Tableau_B2!BQ11+Tableau_B2!BQ33+Tableau_B2!BQ34</f>
        <v>21597.235653322914</v>
      </c>
      <c r="BR5" s="368">
        <f>Tableau_B2!BR11+Tableau_B2!BR33+Tableau_B2!BR34</f>
        <v>14015.266364417537</v>
      </c>
      <c r="BS5" s="368">
        <f>Tableau_B2!BS11+Tableau_B2!BS33+Tableau_B2!BS34</f>
        <v>7581.9692889053777</v>
      </c>
      <c r="BT5" s="368">
        <f>Tableau_B2!BT11+Tableau_B2!BT33+Tableau_B2!BT34</f>
        <v>6499.7210916888071</v>
      </c>
      <c r="BU5" s="368">
        <f>Tableau_B2!BU11+Tableau_B2!BU33+Tableau_B2!BU34</f>
        <v>3380.79863178201</v>
      </c>
      <c r="BV5" s="368">
        <f>Tableau_B2!BV11+Tableau_B2!BV33+Tableau_B2!BV34</f>
        <v>3118.9224599067975</v>
      </c>
      <c r="BW5" s="368">
        <f>Tableau_B2!BW11+Tableau_B2!BW33+Tableau_B2!BW34</f>
        <v>7737.5946535078356</v>
      </c>
      <c r="BX5" s="368">
        <f>Tableau_B2!BX11+Tableau_B2!BX33+Tableau_B2!BX34</f>
        <v>1778.4856402673433</v>
      </c>
      <c r="BY5" s="368">
        <f>Tableau_B2!BY11+Tableau_B2!BY33+Tableau_B2!BY34</f>
        <v>1597.1193028591827</v>
      </c>
      <c r="BZ5" s="368">
        <f>Tableau_B2!BZ11+Tableau_B2!BZ33+Tableau_B2!BZ34</f>
        <v>4361.9897103813091</v>
      </c>
      <c r="CA5" s="368">
        <f>Tableau_B2!CA11+Tableau_B2!CA33+Tableau_B2!CA34</f>
        <v>862.93303333707559</v>
      </c>
      <c r="CB5" s="368">
        <f>Tableau_B2!CB11+Tableau_B2!CB33+Tableau_B2!CB34</f>
        <v>0</v>
      </c>
      <c r="CC5" s="368">
        <f>Tableau_B2!CC11+Tableau_B2!CC33+Tableau_B2!CC34</f>
        <v>473454.41185435373</v>
      </c>
      <c r="CD5" s="368">
        <f>Tableau_B2!CD11+Tableau_B2!CD33+Tableau_B2!CD34</f>
        <v>239779.64252137445</v>
      </c>
      <c r="CE5" s="368">
        <f>Tableau_B2!CE11+Tableau_B2!CE33+Tableau_B2!CE34</f>
        <v>125094.19181733062</v>
      </c>
      <c r="CF5" s="368">
        <f>Tableau_B2!CF11+Tableau_B2!CF33+Tableau_B2!CF34</f>
        <v>108580.57751564874</v>
      </c>
      <c r="CG5" s="368">
        <f>Tableau_B2!CG11+Tableau_B2!CG33+Tableau_B2!CG34</f>
        <v>-61291.88188731447</v>
      </c>
      <c r="CH5" s="373"/>
      <c r="CI5" s="370"/>
      <c r="CJ5" s="370"/>
      <c r="CK5" s="369"/>
    </row>
    <row r="6" spans="1:90" s="371" customFormat="1" ht="26.25" customHeight="1" x14ac:dyDescent="0.25">
      <c r="A6" s="372" t="s">
        <v>125</v>
      </c>
      <c r="B6" s="374" t="s">
        <v>347</v>
      </c>
      <c r="C6" s="375">
        <f>C3-C4+C5</f>
        <v>1626924.6499532873</v>
      </c>
      <c r="D6" s="375">
        <f t="shared" ref="D6" si="0">D3-D4+D5</f>
        <v>29632.548973876666</v>
      </c>
      <c r="E6" s="375">
        <f>E3-E4+E5</f>
        <v>23678.555112184207</v>
      </c>
      <c r="F6" s="375">
        <f t="shared" ref="F6:BQ6" si="1">F3-F4+F5</f>
        <v>3472.3972398736892</v>
      </c>
      <c r="G6" s="375">
        <f t="shared" si="1"/>
        <v>2481.5966218187668</v>
      </c>
      <c r="H6" s="375">
        <f t="shared" si="1"/>
        <v>11504.998417773326</v>
      </c>
      <c r="I6" s="375">
        <f t="shared" si="1"/>
        <v>645807.25807615754</v>
      </c>
      <c r="J6" s="375">
        <f t="shared" si="1"/>
        <v>54467.410222393861</v>
      </c>
      <c r="K6" s="375">
        <f t="shared" si="1"/>
        <v>9207.1724662701617</v>
      </c>
      <c r="L6" s="375">
        <f t="shared" si="1"/>
        <v>2956.8950207729117</v>
      </c>
      <c r="M6" s="375">
        <f t="shared" si="1"/>
        <v>17669.436319005479</v>
      </c>
      <c r="N6" s="375">
        <f t="shared" si="1"/>
        <v>8718.435581228021</v>
      </c>
      <c r="O6" s="375">
        <f t="shared" si="1"/>
        <v>104856.13135474728</v>
      </c>
      <c r="P6" s="375">
        <f t="shared" si="1"/>
        <v>210275.21913183481</v>
      </c>
      <c r="Q6" s="375">
        <f t="shared" si="1"/>
        <v>7031.1139630984671</v>
      </c>
      <c r="R6" s="375">
        <f t="shared" si="1"/>
        <v>4422.3148052043853</v>
      </c>
      <c r="S6" s="375">
        <f t="shared" si="1"/>
        <v>69221.563279967246</v>
      </c>
      <c r="T6" s="375">
        <f t="shared" si="1"/>
        <v>125263.11064518735</v>
      </c>
      <c r="U6" s="375">
        <f t="shared" si="1"/>
        <v>7192.4070635900698</v>
      </c>
      <c r="V6" s="375">
        <f t="shared" si="1"/>
        <v>1909.7857126940389</v>
      </c>
      <c r="W6" s="375">
        <f t="shared" si="1"/>
        <v>2854.8463830828323</v>
      </c>
      <c r="X6" s="375">
        <f t="shared" si="1"/>
        <v>5998.8289784314793</v>
      </c>
      <c r="Y6" s="375">
        <f t="shared" si="1"/>
        <v>4598.7566258779716</v>
      </c>
      <c r="Z6" s="375">
        <f t="shared" si="1"/>
        <v>1131.2381566078489</v>
      </c>
      <c r="AA6" s="375">
        <f t="shared" si="1"/>
        <v>4522.5748658894472</v>
      </c>
      <c r="AB6" s="375">
        <f>AB3-AB4+AB5</f>
        <v>3510.0175002732049</v>
      </c>
      <c r="AC6" s="375">
        <f t="shared" si="1"/>
        <v>456808.63196012931</v>
      </c>
      <c r="AD6" s="375">
        <f t="shared" si="1"/>
        <v>21082.218642581094</v>
      </c>
      <c r="AE6" s="375">
        <f t="shared" si="1"/>
        <v>1782.1066896249097</v>
      </c>
      <c r="AF6" s="375">
        <f t="shared" si="1"/>
        <v>19300.111952956184</v>
      </c>
      <c r="AG6" s="375">
        <f t="shared" si="1"/>
        <v>64304.702101111136</v>
      </c>
      <c r="AH6" s="375">
        <f t="shared" si="1"/>
        <v>54979.130576752672</v>
      </c>
      <c r="AI6" s="375">
        <f t="shared" si="1"/>
        <v>6513.6807985543437</v>
      </c>
      <c r="AJ6" s="375">
        <f t="shared" si="1"/>
        <v>22553.095344519432</v>
      </c>
      <c r="AK6" s="375">
        <f t="shared" si="1"/>
        <v>25912.354433678902</v>
      </c>
      <c r="AL6" s="375">
        <f t="shared" si="1"/>
        <v>194874.97772121549</v>
      </c>
      <c r="AM6" s="375">
        <f t="shared" si="1"/>
        <v>64035.245406364535</v>
      </c>
      <c r="AN6" s="375">
        <f t="shared" si="1"/>
        <v>43155.531716330588</v>
      </c>
      <c r="AO6" s="375">
        <f t="shared" si="1"/>
        <v>49534.87674052587</v>
      </c>
      <c r="AP6" s="375">
        <f t="shared" si="1"/>
        <v>34729.015374387054</v>
      </c>
      <c r="AQ6" s="375">
        <f t="shared" si="1"/>
        <v>3420.3084836074568</v>
      </c>
      <c r="AR6" s="375">
        <f t="shared" si="1"/>
        <v>16650.341833302431</v>
      </c>
      <c r="AS6" s="375">
        <f t="shared" si="1"/>
        <v>7472.1014469279507</v>
      </c>
      <c r="AT6" s="375">
        <f t="shared" si="1"/>
        <v>2006.8875516696028</v>
      </c>
      <c r="AU6" s="375">
        <f t="shared" si="1"/>
        <v>1457.4991201217583</v>
      </c>
      <c r="AV6" s="375">
        <f t="shared" si="1"/>
        <v>1539.4969401334963</v>
      </c>
      <c r="AW6" s="375">
        <f t="shared" si="1"/>
        <v>2468.2178350030936</v>
      </c>
      <c r="AX6" s="375">
        <f t="shared" si="1"/>
        <v>6366.6516467700749</v>
      </c>
      <c r="AY6" s="375">
        <f t="shared" si="1"/>
        <v>2748.5854216736902</v>
      </c>
      <c r="AZ6" s="375">
        <f t="shared" si="1"/>
        <v>1095.281124512109</v>
      </c>
      <c r="BA6" s="375">
        <f t="shared" si="1"/>
        <v>2522.7851005842754</v>
      </c>
      <c r="BB6" s="375">
        <f t="shared" si="1"/>
        <v>2563.2866442945387</v>
      </c>
      <c r="BC6" s="375">
        <f t="shared" si="1"/>
        <v>0</v>
      </c>
      <c r="BD6" s="375">
        <f t="shared" si="1"/>
        <v>22694.702851727248</v>
      </c>
      <c r="BE6" s="375">
        <f t="shared" si="1"/>
        <v>14351.704168651238</v>
      </c>
      <c r="BF6" s="375">
        <f t="shared" si="1"/>
        <v>3791.4207667660044</v>
      </c>
      <c r="BG6" s="375">
        <f t="shared" si="1"/>
        <v>2817.7138312926909</v>
      </c>
      <c r="BH6" s="375">
        <f t="shared" si="1"/>
        <v>901.96921916345809</v>
      </c>
      <c r="BI6" s="375">
        <f t="shared" si="1"/>
        <v>831.89486585385441</v>
      </c>
      <c r="BJ6" s="375">
        <f t="shared" si="1"/>
        <v>18080.780907562057</v>
      </c>
      <c r="BK6" s="375">
        <f t="shared" si="1"/>
        <v>5123.8555161126451</v>
      </c>
      <c r="BL6" s="375">
        <f t="shared" si="1"/>
        <v>5423.7852879132761</v>
      </c>
      <c r="BM6" s="375">
        <f t="shared" si="1"/>
        <v>696.99768785735171</v>
      </c>
      <c r="BN6" s="375">
        <f t="shared" si="1"/>
        <v>6836.1424156787871</v>
      </c>
      <c r="BO6" s="375">
        <f t="shared" si="1"/>
        <v>24817.770487935959</v>
      </c>
      <c r="BP6" s="375">
        <f t="shared" si="1"/>
        <v>12570.965979259801</v>
      </c>
      <c r="BQ6" s="375">
        <f t="shared" si="1"/>
        <v>21608.574743397916</v>
      </c>
      <c r="BR6" s="375">
        <f t="shared" ref="BR6:CB6" si="2">BR3-BR4+BR5</f>
        <v>14026.605454492537</v>
      </c>
      <c r="BS6" s="375">
        <f t="shared" si="2"/>
        <v>7581.9692889053777</v>
      </c>
      <c r="BT6" s="375">
        <f t="shared" si="2"/>
        <v>6501.1965572687732</v>
      </c>
      <c r="BU6" s="375">
        <f t="shared" si="2"/>
        <v>3381.5057775841378</v>
      </c>
      <c r="BV6" s="375">
        <f t="shared" si="2"/>
        <v>3119.6907796846358</v>
      </c>
      <c r="BW6" s="375">
        <f t="shared" si="2"/>
        <v>7740.2008663840161</v>
      </c>
      <c r="BX6" s="375">
        <f t="shared" si="2"/>
        <v>1778.8802546765037</v>
      </c>
      <c r="BY6" s="375">
        <f t="shared" si="2"/>
        <v>1597.1193028591827</v>
      </c>
      <c r="BZ6" s="375">
        <f t="shared" si="2"/>
        <v>4364.2013088483291</v>
      </c>
      <c r="CA6" s="375">
        <f t="shared" si="2"/>
        <v>863.60951885940142</v>
      </c>
      <c r="CB6" s="375">
        <f t="shared" si="2"/>
        <v>0</v>
      </c>
      <c r="CC6" s="375">
        <f>CC3-CC4+CC5</f>
        <v>473454.41185435373</v>
      </c>
      <c r="CD6" s="375">
        <f t="shared" ref="CD6:CG6" si="3">CD3-CD4+CD5</f>
        <v>239779.64252137445</v>
      </c>
      <c r="CE6" s="375">
        <f t="shared" si="3"/>
        <v>125094.19181733062</v>
      </c>
      <c r="CF6" s="375">
        <f t="shared" si="3"/>
        <v>108580.57751564874</v>
      </c>
      <c r="CG6" s="375">
        <f t="shared" si="3"/>
        <v>-61291.88188731447</v>
      </c>
      <c r="CH6" s="376"/>
      <c r="CI6" s="377"/>
      <c r="CJ6" s="377"/>
      <c r="CK6" s="378"/>
    </row>
    <row r="7" spans="1:90" s="356" customFormat="1" ht="18" customHeight="1" x14ac:dyDescent="0.25">
      <c r="A7" s="379"/>
      <c r="B7" s="380"/>
      <c r="C7" s="381"/>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2"/>
      <c r="BE7" s="382"/>
      <c r="BF7" s="382"/>
      <c r="BG7" s="382"/>
      <c r="BH7" s="382"/>
      <c r="BI7" s="382"/>
      <c r="BJ7" s="382"/>
      <c r="BK7" s="382"/>
      <c r="BL7" s="382"/>
      <c r="BM7" s="382"/>
      <c r="BN7" s="382"/>
      <c r="BO7" s="382"/>
      <c r="BP7" s="382"/>
      <c r="BQ7" s="382"/>
      <c r="BR7" s="382"/>
      <c r="BS7" s="382"/>
      <c r="BT7" s="382"/>
      <c r="BU7" s="382"/>
      <c r="BV7" s="382"/>
      <c r="BW7" s="382"/>
      <c r="BX7" s="382"/>
      <c r="BY7" s="382"/>
      <c r="BZ7" s="382"/>
      <c r="CA7" s="382"/>
      <c r="CB7" s="382"/>
      <c r="CC7" s="382"/>
      <c r="CD7" s="382"/>
      <c r="CE7" s="382"/>
      <c r="CF7" s="382"/>
      <c r="CG7" s="382"/>
      <c r="CH7" s="382"/>
      <c r="CI7" s="382"/>
      <c r="CJ7" s="382"/>
      <c r="CK7" s="382"/>
    </row>
    <row r="8" spans="1:90" s="356" customFormat="1" ht="38.25" x14ac:dyDescent="0.25">
      <c r="A8" s="383" t="s">
        <v>155</v>
      </c>
      <c r="B8" s="384" t="s">
        <v>294</v>
      </c>
      <c r="C8" s="368">
        <f>Tableau_A!C36</f>
        <v>297031.81328758015</v>
      </c>
      <c r="D8" s="368">
        <f>Tableau_A!D36</f>
        <v>90.465284311483273</v>
      </c>
      <c r="E8" s="368">
        <f>Tableau_A!E36</f>
        <v>0</v>
      </c>
      <c r="F8" s="368">
        <f>Tableau_A!F36</f>
        <v>0</v>
      </c>
      <c r="G8" s="368">
        <f>Tableau_A!G36</f>
        <v>90.465284311483273</v>
      </c>
      <c r="H8" s="368">
        <f>Tableau_A!H36</f>
        <v>0</v>
      </c>
      <c r="I8" s="368">
        <f>Tableau_A!I36</f>
        <v>293182.57438173093</v>
      </c>
      <c r="J8" s="368">
        <f>Tableau_A!J36</f>
        <v>6550.1803315602601</v>
      </c>
      <c r="K8" s="368">
        <f>Tableau_A!K36</f>
        <v>67.233187110217301</v>
      </c>
      <c r="L8" s="368">
        <f>Tableau_A!L36</f>
        <v>3.0733599284415818</v>
      </c>
      <c r="M8" s="368">
        <f>Tableau_A!M36</f>
        <v>2364.7783046130876</v>
      </c>
      <c r="N8" s="368">
        <f>Tableau_A!N36</f>
        <v>2109.6652637445873</v>
      </c>
      <c r="O8" s="368">
        <f>Tableau_A!O36</f>
        <v>5.6495586919882018E-3</v>
      </c>
      <c r="P8" s="368">
        <f>Tableau_A!P36</f>
        <v>270174.88628252462</v>
      </c>
      <c r="Q8" s="368">
        <f>Tableau_A!Q36</f>
        <v>0</v>
      </c>
      <c r="R8" s="368">
        <f>Tableau_A!R36</f>
        <v>3.3024809198388811</v>
      </c>
      <c r="S8" s="368">
        <f>Tableau_A!S36</f>
        <v>3850.6945579341559</v>
      </c>
      <c r="T8" s="368">
        <f>Tableau_A!T36</f>
        <v>6762.1893437273211</v>
      </c>
      <c r="U8" s="368">
        <f>Tableau_A!U36</f>
        <v>2.9465972342992055</v>
      </c>
      <c r="V8" s="368">
        <f>Tableau_A!V36</f>
        <v>3.7617451742182513E-2</v>
      </c>
      <c r="W8" s="368">
        <f>Tableau_A!W36</f>
        <v>5.3433748257817486E-2</v>
      </c>
      <c r="X8" s="368">
        <f>Tableau_A!X36</f>
        <v>2.6465322506972937</v>
      </c>
      <c r="Y8" s="368">
        <f>Tableau_A!Y36</f>
        <v>1.0711658074683981</v>
      </c>
      <c r="Z8" s="368">
        <f>Tableau_A!Z36</f>
        <v>2.2347238397772458</v>
      </c>
      <c r="AA8" s="368">
        <f>Tableau_A!AA36</f>
        <v>1286.1546708814494</v>
      </c>
      <c r="AB8" s="368">
        <f>Tableau_A!AB36</f>
        <v>1.4208788960418932</v>
      </c>
      <c r="AC8" s="368">
        <f>Tableau_A!AC36</f>
        <v>0.50704774177084577</v>
      </c>
      <c r="AD8" s="368">
        <f>Tableau_A!AD36</f>
        <v>0</v>
      </c>
      <c r="AE8" s="368">
        <f>Tableau_A!AE36</f>
        <v>0</v>
      </c>
      <c r="AF8" s="368">
        <f>Tableau_A!AF36</f>
        <v>0</v>
      </c>
      <c r="AG8" s="368">
        <f>Tableau_A!AG36</f>
        <v>3243.4940645769325</v>
      </c>
      <c r="AH8" s="368">
        <f>Tableau_A!AH36</f>
        <v>252.71217393112875</v>
      </c>
      <c r="AI8" s="368">
        <f>Tableau_A!AI36</f>
        <v>182.76073654006638</v>
      </c>
      <c r="AJ8" s="368">
        <f>Tableau_A!AJ36</f>
        <v>69.951437391062385</v>
      </c>
      <c r="AK8" s="368">
        <f>Tableau_A!AK36</f>
        <v>0</v>
      </c>
      <c r="AL8" s="368">
        <f>Tableau_A!AL36</f>
        <v>0</v>
      </c>
      <c r="AM8" s="368">
        <f>Tableau_A!AM36</f>
        <v>0</v>
      </c>
      <c r="AN8" s="368">
        <f>Tableau_A!AN36</f>
        <v>0</v>
      </c>
      <c r="AO8" s="368">
        <f>Tableau_A!AO36</f>
        <v>0</v>
      </c>
      <c r="AP8" s="368">
        <f>Tableau_A!AP36</f>
        <v>0</v>
      </c>
      <c r="AQ8" s="368">
        <f>Tableau_A!AQ36</f>
        <v>0</v>
      </c>
      <c r="AR8" s="368">
        <f>Tableau_A!AR36</f>
        <v>0</v>
      </c>
      <c r="AS8" s="368">
        <f>Tableau_A!AS36</f>
        <v>110.58679562357386</v>
      </c>
      <c r="AT8" s="368">
        <f>Tableau_A!AT36</f>
        <v>1.2168840400247394</v>
      </c>
      <c r="AU8" s="368">
        <f>Tableau_A!AU36</f>
        <v>0</v>
      </c>
      <c r="AV8" s="368">
        <f>Tableau_A!AV36</f>
        <v>0</v>
      </c>
      <c r="AW8" s="368">
        <f>Tableau_A!AW36</f>
        <v>109.36991158354913</v>
      </c>
      <c r="AX8" s="368">
        <f>Tableau_A!AX36</f>
        <v>0</v>
      </c>
      <c r="AY8" s="368">
        <f>Tableau_A!AY36</f>
        <v>0</v>
      </c>
      <c r="AZ8" s="368">
        <f>Tableau_A!AZ36</f>
        <v>0</v>
      </c>
      <c r="BA8" s="368">
        <f>Tableau_A!BA36</f>
        <v>0</v>
      </c>
      <c r="BB8" s="368">
        <f>Tableau_A!BB36</f>
        <v>41.106355490912343</v>
      </c>
      <c r="BC8" s="368">
        <f>Tableau_A!BC36</f>
        <v>0</v>
      </c>
      <c r="BD8" s="368">
        <f>Tableau_A!BD36</f>
        <v>66.063596838805054</v>
      </c>
      <c r="BE8" s="368">
        <f>Tableau_A!BE36</f>
        <v>48.826296041189522</v>
      </c>
      <c r="BF8" s="368">
        <f>Tableau_A!BF36</f>
        <v>1.7417114480046711</v>
      </c>
      <c r="BG8" s="368">
        <f>Tableau_A!BG36</f>
        <v>15.49558934961086</v>
      </c>
      <c r="BH8" s="368">
        <f>Tableau_A!BH36</f>
        <v>0</v>
      </c>
      <c r="BI8" s="368">
        <f>Tableau_A!BI36</f>
        <v>0</v>
      </c>
      <c r="BJ8" s="368">
        <f>Tableau_A!BJ36</f>
        <v>44.303587334552788</v>
      </c>
      <c r="BK8" s="368">
        <f>Tableau_A!BK36</f>
        <v>8.0453724403549618</v>
      </c>
      <c r="BL8" s="368">
        <f>Tableau_A!BL36</f>
        <v>0</v>
      </c>
      <c r="BM8" s="368">
        <f>Tableau_A!BM36</f>
        <v>0</v>
      </c>
      <c r="BN8" s="368">
        <f>Tableau_A!BN36</f>
        <v>36.258214894197828</v>
      </c>
      <c r="BO8" s="368">
        <f>Tableau_A!BO36</f>
        <v>0</v>
      </c>
      <c r="BP8" s="368">
        <f>Tableau_A!BP36</f>
        <v>0</v>
      </c>
      <c r="BQ8" s="368">
        <f>Tableau_A!BQ36</f>
        <v>0</v>
      </c>
      <c r="BR8" s="368">
        <f>Tableau_A!BR36</f>
        <v>0</v>
      </c>
      <c r="BS8" s="368">
        <f>Tableau_A!BS36</f>
        <v>0</v>
      </c>
      <c r="BT8" s="368">
        <f>Tableau_A!BT36</f>
        <v>0</v>
      </c>
      <c r="BU8" s="368">
        <f>Tableau_A!BU36</f>
        <v>0</v>
      </c>
      <c r="BV8" s="368">
        <f>Tableau_A!BV36</f>
        <v>0</v>
      </c>
      <c r="BW8" s="368">
        <f>Tableau_A!BW36</f>
        <v>0</v>
      </c>
      <c r="BX8" s="368">
        <f>Tableau_A!BX36</f>
        <v>0</v>
      </c>
      <c r="BY8" s="368">
        <f>Tableau_A!BY36</f>
        <v>0</v>
      </c>
      <c r="BZ8" s="368">
        <f>Tableau_A!BZ36</f>
        <v>0</v>
      </c>
      <c r="CA8" s="368">
        <f>Tableau_A!CA36</f>
        <v>0</v>
      </c>
      <c r="CB8" s="368">
        <f>Tableau_A!CB36</f>
        <v>0</v>
      </c>
      <c r="CC8" s="368">
        <f>Tableau_A!CC36</f>
        <v>0</v>
      </c>
      <c r="CD8" s="368">
        <f>Tableau_A!CD36</f>
        <v>0</v>
      </c>
      <c r="CE8" s="368">
        <f>Tableau_A!CE36</f>
        <v>0</v>
      </c>
      <c r="CF8" s="368">
        <f>Tableau_A!CF36</f>
        <v>0</v>
      </c>
      <c r="CG8" s="368">
        <f>Tableau_A!CG36</f>
        <v>0</v>
      </c>
      <c r="CH8" s="382"/>
      <c r="CI8" s="382"/>
      <c r="CJ8" s="382"/>
      <c r="CK8" s="382">
        <v>291188.12539022649</v>
      </c>
      <c r="CL8" s="356" t="s">
        <v>348</v>
      </c>
    </row>
    <row r="9" spans="1:90" s="356" customFormat="1" ht="18" customHeight="1" x14ac:dyDescent="0.25">
      <c r="A9" s="383"/>
      <c r="B9" s="384" t="s">
        <v>350</v>
      </c>
      <c r="C9" s="385">
        <f>C6+C8</f>
        <v>1923956.4632408675</v>
      </c>
      <c r="D9" s="385">
        <f t="shared" ref="D9:BO9" si="4">D6+D8</f>
        <v>29723.014258188148</v>
      </c>
      <c r="E9" s="385">
        <f t="shared" si="4"/>
        <v>23678.555112184207</v>
      </c>
      <c r="F9" s="385">
        <f t="shared" si="4"/>
        <v>3472.3972398736892</v>
      </c>
      <c r="G9" s="385">
        <f t="shared" si="4"/>
        <v>2572.06190613025</v>
      </c>
      <c r="H9" s="385">
        <f t="shared" si="4"/>
        <v>11504.998417773326</v>
      </c>
      <c r="I9" s="385">
        <f t="shared" si="4"/>
        <v>938989.83245788841</v>
      </c>
      <c r="J9" s="385">
        <f t="shared" si="4"/>
        <v>61017.59055395412</v>
      </c>
      <c r="K9" s="385">
        <f t="shared" si="4"/>
        <v>9274.4056533803796</v>
      </c>
      <c r="L9" s="385">
        <f t="shared" si="4"/>
        <v>2959.9683807013535</v>
      </c>
      <c r="M9" s="385">
        <f t="shared" si="4"/>
        <v>20034.214623618565</v>
      </c>
      <c r="N9" s="385">
        <f t="shared" si="4"/>
        <v>10828.100844972609</v>
      </c>
      <c r="O9" s="385">
        <f t="shared" si="4"/>
        <v>104856.13700430597</v>
      </c>
      <c r="P9" s="385">
        <f t="shared" si="4"/>
        <v>480450.10541435942</v>
      </c>
      <c r="Q9" s="385">
        <f t="shared" si="4"/>
        <v>7031.1139630984671</v>
      </c>
      <c r="R9" s="385">
        <f t="shared" si="4"/>
        <v>4425.6172861242239</v>
      </c>
      <c r="S9" s="385">
        <f t="shared" si="4"/>
        <v>73072.257837901401</v>
      </c>
      <c r="T9" s="385">
        <f t="shared" si="4"/>
        <v>132025.29998891466</v>
      </c>
      <c r="U9" s="385">
        <f t="shared" si="4"/>
        <v>7195.3536608243694</v>
      </c>
      <c r="V9" s="385">
        <f t="shared" si="4"/>
        <v>1909.823330145781</v>
      </c>
      <c r="W9" s="385">
        <f t="shared" si="4"/>
        <v>2854.89981683109</v>
      </c>
      <c r="X9" s="385">
        <f t="shared" si="4"/>
        <v>6001.4755106821767</v>
      </c>
      <c r="Y9" s="385">
        <f t="shared" si="4"/>
        <v>4599.8277916854404</v>
      </c>
      <c r="Z9" s="385">
        <f t="shared" si="4"/>
        <v>1133.472880447626</v>
      </c>
      <c r="AA9" s="385">
        <f t="shared" si="4"/>
        <v>5808.7295367708966</v>
      </c>
      <c r="AB9" s="385">
        <f t="shared" si="4"/>
        <v>3511.4383791692467</v>
      </c>
      <c r="AC9" s="385">
        <f t="shared" si="4"/>
        <v>456809.1390078711</v>
      </c>
      <c r="AD9" s="385">
        <f t="shared" si="4"/>
        <v>21082.218642581094</v>
      </c>
      <c r="AE9" s="385">
        <f t="shared" si="4"/>
        <v>1782.1066896249097</v>
      </c>
      <c r="AF9" s="385">
        <f t="shared" si="4"/>
        <v>19300.111952956184</v>
      </c>
      <c r="AG9" s="385">
        <f t="shared" si="4"/>
        <v>67548.196165688074</v>
      </c>
      <c r="AH9" s="385">
        <f t="shared" si="4"/>
        <v>55231.842750683798</v>
      </c>
      <c r="AI9" s="385">
        <f t="shared" si="4"/>
        <v>6696.44153509441</v>
      </c>
      <c r="AJ9" s="385">
        <f t="shared" si="4"/>
        <v>22623.046781910492</v>
      </c>
      <c r="AK9" s="385">
        <f t="shared" si="4"/>
        <v>25912.354433678902</v>
      </c>
      <c r="AL9" s="385">
        <f t="shared" si="4"/>
        <v>194874.97772121549</v>
      </c>
      <c r="AM9" s="385">
        <f t="shared" si="4"/>
        <v>64035.245406364535</v>
      </c>
      <c r="AN9" s="385">
        <f t="shared" si="4"/>
        <v>43155.531716330588</v>
      </c>
      <c r="AO9" s="385">
        <f t="shared" si="4"/>
        <v>49534.87674052587</v>
      </c>
      <c r="AP9" s="385">
        <f t="shared" si="4"/>
        <v>34729.015374387054</v>
      </c>
      <c r="AQ9" s="385">
        <f t="shared" si="4"/>
        <v>3420.3084836074568</v>
      </c>
      <c r="AR9" s="385">
        <f t="shared" si="4"/>
        <v>16650.341833302431</v>
      </c>
      <c r="AS9" s="385">
        <f t="shared" si="4"/>
        <v>7582.688242551525</v>
      </c>
      <c r="AT9" s="385">
        <f t="shared" si="4"/>
        <v>2008.1044357096275</v>
      </c>
      <c r="AU9" s="385">
        <f t="shared" si="4"/>
        <v>1457.4991201217583</v>
      </c>
      <c r="AV9" s="385">
        <f t="shared" si="4"/>
        <v>1539.4969401334963</v>
      </c>
      <c r="AW9" s="385">
        <f t="shared" si="4"/>
        <v>2577.5877465866429</v>
      </c>
      <c r="AX9" s="385">
        <f t="shared" si="4"/>
        <v>6366.6516467700749</v>
      </c>
      <c r="AY9" s="385">
        <f t="shared" si="4"/>
        <v>2748.5854216736902</v>
      </c>
      <c r="AZ9" s="385">
        <f t="shared" si="4"/>
        <v>1095.281124512109</v>
      </c>
      <c r="BA9" s="385">
        <f t="shared" si="4"/>
        <v>2522.7851005842754</v>
      </c>
      <c r="BB9" s="385">
        <f t="shared" si="4"/>
        <v>2604.3929997854511</v>
      </c>
      <c r="BC9" s="385">
        <f t="shared" si="4"/>
        <v>0</v>
      </c>
      <c r="BD9" s="385">
        <f t="shared" si="4"/>
        <v>22760.766448566053</v>
      </c>
      <c r="BE9" s="385">
        <f t="shared" si="4"/>
        <v>14400.530464692429</v>
      </c>
      <c r="BF9" s="385">
        <f t="shared" si="4"/>
        <v>3793.1624782140088</v>
      </c>
      <c r="BG9" s="385">
        <f t="shared" si="4"/>
        <v>2833.2094206423017</v>
      </c>
      <c r="BH9" s="385">
        <f t="shared" si="4"/>
        <v>901.96921916345809</v>
      </c>
      <c r="BI9" s="385">
        <f t="shared" si="4"/>
        <v>831.89486585385441</v>
      </c>
      <c r="BJ9" s="385">
        <f t="shared" si="4"/>
        <v>18125.084494896611</v>
      </c>
      <c r="BK9" s="385">
        <f t="shared" si="4"/>
        <v>5131.9008885530002</v>
      </c>
      <c r="BL9" s="385">
        <f t="shared" si="4"/>
        <v>5423.7852879132761</v>
      </c>
      <c r="BM9" s="385">
        <f t="shared" si="4"/>
        <v>696.99768785735171</v>
      </c>
      <c r="BN9" s="385">
        <f t="shared" si="4"/>
        <v>6872.4006305729845</v>
      </c>
      <c r="BO9" s="385">
        <f t="shared" si="4"/>
        <v>24817.770487935959</v>
      </c>
      <c r="BP9" s="385">
        <f t="shared" ref="BP9:CG9" si="5">BP6+BP8</f>
        <v>12570.965979259801</v>
      </c>
      <c r="BQ9" s="385">
        <f t="shared" si="5"/>
        <v>21608.574743397916</v>
      </c>
      <c r="BR9" s="385">
        <f t="shared" si="5"/>
        <v>14026.605454492537</v>
      </c>
      <c r="BS9" s="385">
        <f t="shared" si="5"/>
        <v>7581.9692889053777</v>
      </c>
      <c r="BT9" s="385">
        <f t="shared" si="5"/>
        <v>6501.1965572687732</v>
      </c>
      <c r="BU9" s="385">
        <f t="shared" si="5"/>
        <v>3381.5057775841378</v>
      </c>
      <c r="BV9" s="385">
        <f t="shared" si="5"/>
        <v>3119.6907796846358</v>
      </c>
      <c r="BW9" s="385">
        <f t="shared" si="5"/>
        <v>7740.2008663840161</v>
      </c>
      <c r="BX9" s="385">
        <f t="shared" si="5"/>
        <v>1778.8802546765037</v>
      </c>
      <c r="BY9" s="385">
        <f t="shared" si="5"/>
        <v>1597.1193028591827</v>
      </c>
      <c r="BZ9" s="385">
        <f t="shared" si="5"/>
        <v>4364.2013088483291</v>
      </c>
      <c r="CA9" s="385">
        <f t="shared" si="5"/>
        <v>863.60951885940142</v>
      </c>
      <c r="CB9" s="385">
        <f t="shared" si="5"/>
        <v>0</v>
      </c>
      <c r="CC9" s="385">
        <f t="shared" si="5"/>
        <v>473454.41185435373</v>
      </c>
      <c r="CD9" s="385">
        <f t="shared" si="5"/>
        <v>239779.64252137445</v>
      </c>
      <c r="CE9" s="385">
        <f t="shared" si="5"/>
        <v>125094.19181733062</v>
      </c>
      <c r="CF9" s="385">
        <f t="shared" si="5"/>
        <v>108580.57751564874</v>
      </c>
      <c r="CG9" s="385">
        <f t="shared" si="5"/>
        <v>-61291.88188731447</v>
      </c>
      <c r="CH9" s="382"/>
      <c r="CI9" s="382"/>
      <c r="CJ9" s="382"/>
      <c r="CK9" s="382"/>
    </row>
    <row r="10" spans="1:90" s="57" customFormat="1" ht="25.5" x14ac:dyDescent="0.25">
      <c r="A10" s="383"/>
      <c r="B10" s="384" t="s">
        <v>349</v>
      </c>
      <c r="C10" s="385">
        <f>C9-Tableau_D!C8</f>
        <v>0</v>
      </c>
      <c r="D10" s="385">
        <f>D9-Tableau_D!D8</f>
        <v>0</v>
      </c>
      <c r="E10" s="385">
        <f>E9-Tableau_D!E8</f>
        <v>0</v>
      </c>
      <c r="F10" s="385">
        <f>F9-Tableau_D!F8</f>
        <v>0</v>
      </c>
      <c r="G10" s="385">
        <f>G9-Tableau_D!G8</f>
        <v>0</v>
      </c>
      <c r="H10" s="385">
        <f>H9-Tableau_D!H8</f>
        <v>0</v>
      </c>
      <c r="I10" s="385">
        <f>I9-Tableau_D!I8</f>
        <v>0</v>
      </c>
      <c r="J10" s="385">
        <f>J9-Tableau_D!J8</f>
        <v>0</v>
      </c>
      <c r="K10" s="385">
        <f>K9-Tableau_D!K8</f>
        <v>0</v>
      </c>
      <c r="L10" s="385">
        <f>L9-Tableau_D!L8</f>
        <v>0</v>
      </c>
      <c r="M10" s="385">
        <f>M9-Tableau_D!M8</f>
        <v>0</v>
      </c>
      <c r="N10" s="385">
        <f>N9-Tableau_D!N8</f>
        <v>0</v>
      </c>
      <c r="O10" s="385">
        <f>O9-Tableau_D!O8</f>
        <v>0</v>
      </c>
      <c r="P10" s="385">
        <f>P9-Tableau_D!P8</f>
        <v>0</v>
      </c>
      <c r="Q10" s="385">
        <f>Q9-Tableau_D!Q8</f>
        <v>0</v>
      </c>
      <c r="R10" s="385">
        <f>R9-Tableau_D!R8</f>
        <v>0</v>
      </c>
      <c r="S10" s="385">
        <f>S9-Tableau_D!S8</f>
        <v>0</v>
      </c>
      <c r="T10" s="385">
        <f>T9-Tableau_D!T8</f>
        <v>0</v>
      </c>
      <c r="U10" s="385">
        <f>U9-Tableau_D!U8</f>
        <v>0</v>
      </c>
      <c r="V10" s="385">
        <f>V9-Tableau_D!V8</f>
        <v>0</v>
      </c>
      <c r="W10" s="385">
        <f>W9-Tableau_D!W8</f>
        <v>0</v>
      </c>
      <c r="X10" s="385">
        <f>X9-Tableau_D!X8</f>
        <v>0</v>
      </c>
      <c r="Y10" s="385">
        <f>Y9-Tableau_D!Y8</f>
        <v>0</v>
      </c>
      <c r="Z10" s="385">
        <f>Z9-Tableau_D!Z8</f>
        <v>0</v>
      </c>
      <c r="AA10" s="385">
        <f>AA9-Tableau_D!AA8</f>
        <v>0</v>
      </c>
      <c r="AB10" s="385">
        <f>AB9-Tableau_D!AB8</f>
        <v>0</v>
      </c>
      <c r="AC10" s="385">
        <f>AC9-Tableau_D!AC8</f>
        <v>0</v>
      </c>
      <c r="AD10" s="385">
        <f>AD9-Tableau_D!AD8</f>
        <v>0</v>
      </c>
      <c r="AE10" s="385">
        <f>AE9-Tableau_D!AE8</f>
        <v>0</v>
      </c>
      <c r="AF10" s="385">
        <f>AF9-Tableau_D!AF8</f>
        <v>0</v>
      </c>
      <c r="AG10" s="385">
        <f>AG9-Tableau_D!AG8</f>
        <v>0</v>
      </c>
      <c r="AH10" s="385">
        <f>AH9-Tableau_D!AH8</f>
        <v>0</v>
      </c>
      <c r="AI10" s="385">
        <f>AI9-Tableau_D!AI8</f>
        <v>0</v>
      </c>
      <c r="AJ10" s="385">
        <f>AJ9-Tableau_D!AJ8</f>
        <v>0</v>
      </c>
      <c r="AK10" s="385">
        <f>AK9-Tableau_D!AK8</f>
        <v>0</v>
      </c>
      <c r="AL10" s="385">
        <f>AL9-Tableau_D!AL8</f>
        <v>0</v>
      </c>
      <c r="AM10" s="385">
        <f>AM9-Tableau_D!AM8</f>
        <v>0</v>
      </c>
      <c r="AN10" s="385">
        <f>AN9-Tableau_D!AN8</f>
        <v>0</v>
      </c>
      <c r="AO10" s="385">
        <f>AO9-Tableau_D!AO8</f>
        <v>0</v>
      </c>
      <c r="AP10" s="385">
        <f>AP9-Tableau_D!AP8</f>
        <v>0</v>
      </c>
      <c r="AQ10" s="385">
        <f>AQ9-Tableau_D!AQ8</f>
        <v>0</v>
      </c>
      <c r="AR10" s="385">
        <f>AR9-Tableau_D!AR8</f>
        <v>0</v>
      </c>
      <c r="AS10" s="385">
        <f>AS9-Tableau_D!AS8</f>
        <v>0</v>
      </c>
      <c r="AT10" s="385">
        <f>AT9-Tableau_D!AT8</f>
        <v>0</v>
      </c>
      <c r="AU10" s="385">
        <f>AU9-Tableau_D!AU8</f>
        <v>0</v>
      </c>
      <c r="AV10" s="385">
        <f>AV9-Tableau_D!AV8</f>
        <v>0</v>
      </c>
      <c r="AW10" s="385">
        <f>AW9-Tableau_D!AW8</f>
        <v>0</v>
      </c>
      <c r="AX10" s="385">
        <f>AX9-Tableau_D!AX8</f>
        <v>0</v>
      </c>
      <c r="AY10" s="385">
        <f>AY9-Tableau_D!AY8</f>
        <v>0</v>
      </c>
      <c r="AZ10" s="385">
        <f>AZ9-Tableau_D!AZ8</f>
        <v>0</v>
      </c>
      <c r="BA10" s="385">
        <f>BA9-Tableau_D!BA8</f>
        <v>0</v>
      </c>
      <c r="BB10" s="385">
        <f>BB9-Tableau_D!BB8</f>
        <v>0</v>
      </c>
      <c r="BC10" s="385">
        <f>BC9-Tableau_D!BC8</f>
        <v>0</v>
      </c>
      <c r="BD10" s="385">
        <f>BD9-Tableau_D!BD8</f>
        <v>0</v>
      </c>
      <c r="BE10" s="385">
        <f>BE9-Tableau_D!BE8</f>
        <v>0</v>
      </c>
      <c r="BF10" s="385">
        <f>BF9-Tableau_D!BF8</f>
        <v>0</v>
      </c>
      <c r="BG10" s="385">
        <f>BG9-Tableau_D!BG8</f>
        <v>0</v>
      </c>
      <c r="BH10" s="385">
        <f>BH9-Tableau_D!BH8</f>
        <v>0</v>
      </c>
      <c r="BI10" s="385">
        <f>BI9-Tableau_D!BI8</f>
        <v>0</v>
      </c>
      <c r="BJ10" s="385">
        <f>BJ9-Tableau_D!BJ8</f>
        <v>0</v>
      </c>
      <c r="BK10" s="385">
        <f>BK9-Tableau_D!BK8</f>
        <v>0</v>
      </c>
      <c r="BL10" s="385">
        <f>BL9-Tableau_D!BL8</f>
        <v>0</v>
      </c>
      <c r="BM10" s="385">
        <f>BM9-Tableau_D!BM8</f>
        <v>0</v>
      </c>
      <c r="BN10" s="385">
        <f>BN9-Tableau_D!BN8</f>
        <v>0</v>
      </c>
      <c r="BO10" s="385">
        <f>BO9-Tableau_D!BO8</f>
        <v>0</v>
      </c>
      <c r="BP10" s="385">
        <f>BP9-Tableau_D!BP8</f>
        <v>0</v>
      </c>
      <c r="BQ10" s="385">
        <f>BQ9-Tableau_D!BQ8</f>
        <v>0</v>
      </c>
      <c r="BR10" s="385">
        <f>BR9-Tableau_D!BR8</f>
        <v>0</v>
      </c>
      <c r="BS10" s="385">
        <f>BS9-Tableau_D!BS8</f>
        <v>0</v>
      </c>
      <c r="BT10" s="385">
        <f>BT9-Tableau_D!BT8</f>
        <v>0</v>
      </c>
      <c r="BU10" s="385">
        <f>BU9-Tableau_D!BU8</f>
        <v>0</v>
      </c>
      <c r="BV10" s="385">
        <f>BV9-Tableau_D!BV8</f>
        <v>0</v>
      </c>
      <c r="BW10" s="385">
        <f>BW9-Tableau_D!BW8</f>
        <v>0</v>
      </c>
      <c r="BX10" s="385">
        <f>BX9-Tableau_D!BX8</f>
        <v>0</v>
      </c>
      <c r="BY10" s="385">
        <f>BY9-Tableau_D!BY8</f>
        <v>0</v>
      </c>
      <c r="BZ10" s="385">
        <f>BZ9-Tableau_D!BZ8</f>
        <v>0</v>
      </c>
      <c r="CA10" s="385">
        <f>CA9-Tableau_D!CA8</f>
        <v>0</v>
      </c>
      <c r="CB10" s="385">
        <f>CB9-Tableau_D!CB8</f>
        <v>0</v>
      </c>
      <c r="CC10" s="385">
        <f>CC9-Tableau_D!CC8</f>
        <v>0</v>
      </c>
      <c r="CD10" s="385">
        <f>CD9-Tableau_D!CD8</f>
        <v>0</v>
      </c>
      <c r="CE10" s="385">
        <f>CE9-Tableau_D!CE8</f>
        <v>0</v>
      </c>
      <c r="CF10" s="385">
        <f>CF9-Tableau_D!CF8</f>
        <v>0</v>
      </c>
      <c r="CG10" s="385">
        <f>CG9-Tableau_D!CG8</f>
        <v>-61291.88188731447</v>
      </c>
      <c r="CH10" s="382"/>
      <c r="CI10" s="382"/>
      <c r="CJ10" s="382"/>
      <c r="CK10" s="382"/>
    </row>
    <row r="11" spans="1:90" s="57" customFormat="1" ht="18" customHeight="1" x14ac:dyDescent="0.25">
      <c r="A11" s="379"/>
      <c r="B11" s="380"/>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82"/>
      <c r="BO11" s="382"/>
      <c r="BP11" s="382"/>
      <c r="BQ11" s="382"/>
      <c r="BR11" s="382"/>
      <c r="BS11" s="382"/>
      <c r="BT11" s="382"/>
      <c r="BU11" s="382"/>
      <c r="BV11" s="382"/>
      <c r="BW11" s="382"/>
      <c r="BX11" s="382"/>
      <c r="BY11" s="382"/>
      <c r="BZ11" s="382"/>
      <c r="CA11" s="382"/>
      <c r="CB11" s="382"/>
      <c r="CC11" s="382"/>
      <c r="CD11" s="382"/>
      <c r="CE11" s="382"/>
      <c r="CF11" s="382"/>
      <c r="CG11" s="382"/>
      <c r="CH11" s="382"/>
      <c r="CI11" s="382"/>
      <c r="CJ11" s="382"/>
      <c r="CK11" s="382"/>
    </row>
    <row r="12" spans="1:90" s="57" customFormat="1" ht="18" customHeight="1" x14ac:dyDescent="0.25">
      <c r="A12" s="379"/>
      <c r="B12" s="380"/>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2"/>
      <c r="AN12" s="382"/>
      <c r="AO12" s="382"/>
      <c r="AP12" s="382"/>
      <c r="AQ12" s="382"/>
      <c r="AR12" s="382"/>
      <c r="AS12" s="382"/>
      <c r="AT12" s="382"/>
      <c r="AU12" s="382"/>
      <c r="AV12" s="382"/>
      <c r="AW12" s="382"/>
      <c r="AX12" s="382"/>
      <c r="AY12" s="382"/>
      <c r="AZ12" s="382"/>
      <c r="BA12" s="382"/>
      <c r="BB12" s="382"/>
      <c r="BC12" s="382"/>
      <c r="BD12" s="382"/>
      <c r="BE12" s="382"/>
      <c r="BF12" s="382"/>
      <c r="BG12" s="382"/>
      <c r="BH12" s="382"/>
      <c r="BI12" s="382"/>
      <c r="BJ12" s="382"/>
      <c r="BK12" s="382"/>
      <c r="BL12" s="382"/>
      <c r="BM12" s="382"/>
      <c r="BN12" s="382"/>
      <c r="BO12" s="382"/>
      <c r="BP12" s="382"/>
      <c r="BQ12" s="382"/>
      <c r="BR12" s="382"/>
      <c r="BS12" s="382"/>
      <c r="BT12" s="382"/>
      <c r="BU12" s="382"/>
      <c r="BV12" s="382"/>
      <c r="BW12" s="382"/>
      <c r="BX12" s="382"/>
      <c r="BY12" s="382"/>
      <c r="BZ12" s="382"/>
      <c r="CA12" s="382"/>
      <c r="CB12" s="382"/>
      <c r="CC12" s="382"/>
      <c r="CD12" s="382"/>
      <c r="CE12" s="382"/>
      <c r="CF12" s="382"/>
      <c r="CG12" s="382"/>
      <c r="CH12" s="382"/>
      <c r="CI12" s="382"/>
      <c r="CJ12" s="382"/>
      <c r="CK12" s="382"/>
    </row>
    <row r="13" spans="1:90" s="57" customFormat="1" ht="18" customHeight="1" x14ac:dyDescent="0.25">
      <c r="A13" s="379"/>
      <c r="B13" s="380"/>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c r="AH13" s="382"/>
      <c r="AI13" s="382"/>
      <c r="AJ13" s="382"/>
      <c r="AK13" s="382"/>
      <c r="AL13" s="382"/>
      <c r="AM13" s="382"/>
      <c r="AN13" s="382"/>
      <c r="AO13" s="382"/>
      <c r="AP13" s="382"/>
      <c r="AQ13" s="382"/>
      <c r="AR13" s="382"/>
      <c r="AS13" s="382"/>
      <c r="AT13" s="382"/>
      <c r="AU13" s="382"/>
      <c r="AV13" s="382"/>
      <c r="AW13" s="382"/>
      <c r="AX13" s="382"/>
      <c r="AY13" s="382"/>
      <c r="AZ13" s="382"/>
      <c r="BA13" s="382"/>
      <c r="BB13" s="382"/>
      <c r="BC13" s="38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row>
    <row r="14" spans="1:90" s="57" customFormat="1" ht="18" customHeight="1" x14ac:dyDescent="0.25">
      <c r="A14" s="379"/>
      <c r="B14" s="380"/>
      <c r="C14" s="382"/>
      <c r="D14" s="382"/>
      <c r="E14" s="382"/>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2"/>
      <c r="AO14" s="382"/>
      <c r="AP14" s="382"/>
      <c r="AQ14" s="382"/>
      <c r="AR14" s="382"/>
      <c r="AS14" s="382"/>
      <c r="AT14" s="382"/>
      <c r="AU14" s="382"/>
      <c r="AV14" s="382"/>
      <c r="AW14" s="382"/>
      <c r="AX14" s="382"/>
      <c r="AY14" s="382"/>
      <c r="AZ14" s="382"/>
      <c r="BA14" s="382"/>
      <c r="BB14" s="382"/>
      <c r="BC14" s="382"/>
      <c r="BD14" s="382"/>
      <c r="BE14" s="382"/>
      <c r="BF14" s="382"/>
      <c r="BG14" s="382"/>
      <c r="BH14" s="382"/>
      <c r="BI14" s="382"/>
      <c r="BJ14" s="382"/>
      <c r="BK14" s="382"/>
      <c r="BL14" s="382"/>
      <c r="BM14" s="382"/>
      <c r="BN14" s="382"/>
      <c r="BO14" s="382"/>
      <c r="BP14" s="382"/>
      <c r="BQ14" s="382"/>
      <c r="BR14" s="382"/>
      <c r="BS14" s="382"/>
      <c r="BT14" s="382"/>
      <c r="BU14" s="382"/>
      <c r="BV14" s="382"/>
      <c r="BW14" s="382"/>
      <c r="BX14" s="382"/>
      <c r="BY14" s="382"/>
      <c r="BZ14" s="382"/>
      <c r="CA14" s="382"/>
      <c r="CB14" s="382"/>
      <c r="CC14" s="382"/>
      <c r="CD14" s="382"/>
      <c r="CE14" s="382"/>
      <c r="CF14" s="382"/>
      <c r="CG14" s="382"/>
      <c r="CH14" s="382"/>
      <c r="CI14" s="382"/>
      <c r="CJ14" s="382"/>
      <c r="CK14" s="382"/>
    </row>
    <row r="15" spans="1:90" s="57" customFormat="1" ht="18" customHeight="1" x14ac:dyDescent="0.25">
      <c r="A15" s="379"/>
      <c r="B15" s="380"/>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382"/>
      <c r="BG15" s="382"/>
      <c r="BH15" s="382"/>
      <c r="BI15" s="382"/>
      <c r="BJ15" s="382"/>
      <c r="BK15" s="382"/>
      <c r="BL15" s="382"/>
      <c r="BM15" s="382"/>
      <c r="BN15" s="382"/>
      <c r="BO15" s="382"/>
      <c r="BP15" s="382"/>
      <c r="BQ15" s="382"/>
      <c r="BR15" s="382"/>
      <c r="BS15" s="382"/>
      <c r="BT15" s="382"/>
      <c r="BU15" s="382"/>
      <c r="BV15" s="382"/>
      <c r="BW15" s="382"/>
      <c r="BX15" s="382"/>
      <c r="BY15" s="382"/>
      <c r="BZ15" s="382"/>
      <c r="CA15" s="382"/>
      <c r="CB15" s="382"/>
      <c r="CC15" s="382"/>
      <c r="CD15" s="382"/>
      <c r="CE15" s="382"/>
      <c r="CF15" s="382"/>
      <c r="CG15" s="382"/>
      <c r="CH15" s="382"/>
      <c r="CI15" s="382"/>
      <c r="CJ15" s="382"/>
      <c r="CK15" s="382"/>
    </row>
    <row r="16" spans="1:90" s="57" customFormat="1" x14ac:dyDescent="0.25">
      <c r="A16" s="379"/>
      <c r="B16" s="380"/>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2"/>
      <c r="BD16" s="382"/>
      <c r="BE16" s="382"/>
      <c r="BF16" s="382"/>
      <c r="BG16" s="382"/>
      <c r="BH16" s="382"/>
      <c r="BI16" s="382"/>
      <c r="BJ16" s="382"/>
      <c r="BK16" s="382"/>
      <c r="BL16" s="382"/>
      <c r="BM16" s="382"/>
      <c r="BN16" s="382"/>
      <c r="BO16" s="382"/>
      <c r="BP16" s="382"/>
      <c r="BQ16" s="382"/>
      <c r="BR16" s="382"/>
      <c r="BS16" s="382"/>
      <c r="BT16" s="382"/>
      <c r="BU16" s="382"/>
      <c r="BV16" s="382"/>
      <c r="BW16" s="382"/>
      <c r="BX16" s="382"/>
      <c r="BY16" s="382"/>
      <c r="BZ16" s="382"/>
      <c r="CA16" s="382"/>
      <c r="CB16" s="382"/>
      <c r="CC16" s="382"/>
      <c r="CD16" s="382"/>
      <c r="CE16" s="382"/>
      <c r="CF16" s="382"/>
      <c r="CG16" s="382"/>
      <c r="CH16" s="382"/>
      <c r="CI16" s="382"/>
      <c r="CJ16" s="382"/>
      <c r="CK16" s="382"/>
    </row>
    <row r="17" spans="1:89" s="57" customFormat="1" x14ac:dyDescent="0.25">
      <c r="A17" s="379"/>
      <c r="B17" s="380"/>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382"/>
      <c r="BG17" s="382"/>
      <c r="BH17" s="382"/>
      <c r="BI17" s="382"/>
      <c r="BJ17" s="382"/>
      <c r="BK17" s="382"/>
      <c r="BL17" s="382"/>
      <c r="BM17" s="382"/>
      <c r="BN17" s="382"/>
      <c r="BO17" s="382"/>
      <c r="BP17" s="382"/>
      <c r="BQ17" s="382"/>
      <c r="BR17" s="382"/>
      <c r="BS17" s="382"/>
      <c r="BT17" s="382"/>
      <c r="BU17" s="382"/>
      <c r="BV17" s="382"/>
      <c r="BW17" s="382"/>
      <c r="BX17" s="382"/>
      <c r="BY17" s="382"/>
      <c r="BZ17" s="382"/>
      <c r="CA17" s="382"/>
      <c r="CB17" s="382"/>
      <c r="CC17" s="382"/>
      <c r="CD17" s="382"/>
      <c r="CE17" s="382"/>
      <c r="CF17" s="382"/>
      <c r="CG17" s="382"/>
      <c r="CH17" s="382"/>
      <c r="CI17" s="382"/>
      <c r="CJ17" s="382"/>
      <c r="CK17" s="382"/>
    </row>
    <row r="18" spans="1:89" x14ac:dyDescent="0.2">
      <c r="A18" s="379"/>
      <c r="B18" s="380"/>
      <c r="C18" s="386"/>
      <c r="D18" s="386"/>
      <c r="E18" s="386"/>
      <c r="F18" s="386"/>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382"/>
      <c r="AH18" s="382"/>
      <c r="AI18" s="382"/>
      <c r="AJ18" s="382"/>
      <c r="AK18" s="382"/>
      <c r="AL18" s="382"/>
      <c r="AM18" s="382"/>
      <c r="AN18" s="382"/>
      <c r="AO18" s="382"/>
      <c r="AP18" s="382"/>
      <c r="AQ18" s="382"/>
      <c r="AR18" s="382"/>
      <c r="AS18" s="382"/>
      <c r="AT18" s="382"/>
      <c r="AU18" s="382"/>
      <c r="AV18" s="382"/>
      <c r="AW18" s="382"/>
      <c r="AX18" s="382"/>
      <c r="AY18" s="382"/>
      <c r="AZ18" s="382"/>
      <c r="BA18" s="382"/>
      <c r="BB18" s="382"/>
      <c r="BC18" s="382"/>
      <c r="BD18" s="382"/>
      <c r="BE18" s="382"/>
      <c r="BF18" s="382"/>
      <c r="BG18" s="382"/>
      <c r="BH18" s="382"/>
      <c r="BI18" s="382"/>
      <c r="BJ18" s="382"/>
      <c r="BK18" s="382"/>
      <c r="BL18" s="382"/>
      <c r="BM18" s="382"/>
      <c r="BN18" s="382"/>
      <c r="BO18" s="382"/>
      <c r="BP18" s="382"/>
      <c r="BQ18" s="382"/>
      <c r="BR18" s="382"/>
      <c r="BS18" s="382"/>
      <c r="BT18" s="382"/>
      <c r="BU18" s="382"/>
      <c r="BV18" s="382"/>
      <c r="BW18" s="382"/>
      <c r="BX18" s="382"/>
      <c r="BY18" s="382"/>
      <c r="BZ18" s="382"/>
      <c r="CA18" s="382"/>
      <c r="CB18" s="382"/>
      <c r="CC18" s="382"/>
      <c r="CD18" s="382"/>
      <c r="CE18" s="382"/>
      <c r="CF18" s="382"/>
      <c r="CG18" s="382"/>
      <c r="CH18" s="382"/>
      <c r="CI18" s="382"/>
      <c r="CJ18" s="382"/>
      <c r="CK18" s="382"/>
    </row>
    <row r="19" spans="1:89" x14ac:dyDescent="0.2">
      <c r="A19" s="379"/>
      <c r="B19" s="380"/>
      <c r="C19" s="386"/>
      <c r="D19" s="386"/>
      <c r="E19" s="386"/>
      <c r="F19" s="38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382"/>
      <c r="AO19" s="382"/>
      <c r="AP19" s="382"/>
      <c r="AQ19" s="382"/>
      <c r="AR19" s="382"/>
      <c r="AS19" s="382"/>
      <c r="AT19" s="382"/>
      <c r="AU19" s="382"/>
      <c r="AV19" s="382"/>
      <c r="AW19" s="382"/>
      <c r="AX19" s="382"/>
      <c r="AY19" s="382"/>
      <c r="AZ19" s="382"/>
      <c r="BA19" s="382"/>
      <c r="BB19" s="382"/>
      <c r="BC19" s="382"/>
      <c r="BD19" s="382"/>
      <c r="BE19" s="382"/>
      <c r="BF19" s="382"/>
      <c r="BG19" s="382"/>
      <c r="BH19" s="382"/>
      <c r="BI19" s="382"/>
      <c r="BJ19" s="382"/>
      <c r="BK19" s="382"/>
      <c r="BL19" s="382"/>
      <c r="BM19" s="382"/>
      <c r="BN19" s="382"/>
      <c r="BO19" s="382"/>
      <c r="BP19" s="382"/>
      <c r="BQ19" s="382"/>
      <c r="BR19" s="382"/>
      <c r="BS19" s="382"/>
      <c r="BT19" s="382"/>
      <c r="BU19" s="382"/>
      <c r="BV19" s="382"/>
      <c r="BW19" s="382"/>
      <c r="BX19" s="382"/>
      <c r="BY19" s="382"/>
      <c r="BZ19" s="382"/>
      <c r="CA19" s="382"/>
      <c r="CB19" s="382"/>
      <c r="CC19" s="382"/>
      <c r="CD19" s="382"/>
      <c r="CE19" s="382"/>
      <c r="CF19" s="382"/>
      <c r="CG19" s="382"/>
      <c r="CH19" s="382"/>
      <c r="CI19" s="382"/>
      <c r="CJ19" s="382"/>
      <c r="CK19" s="382"/>
    </row>
    <row r="20" spans="1:89" x14ac:dyDescent="0.2">
      <c r="A20" s="379"/>
      <c r="B20" s="380"/>
      <c r="C20" s="386"/>
      <c r="D20" s="386"/>
      <c r="E20" s="386"/>
      <c r="F20" s="386"/>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row>
  </sheetData>
  <dataConsolidate/>
  <dataValidations count="2">
    <dataValidation type="custom" allowBlank="1" showInputMessage="1" showErrorMessage="1" errorTitle="Wrong data input" error="Data entry is limited to positive values or zero._x000d__x000a_: symbol can be used for not available data." sqref="C3:CG6" xr:uid="{4C66B34F-81F1-4549-A424-63BC041ABD4A}">
      <formula1>OR(AND(ISNUMBER(C3),C3&gt;=0),C3=":")</formula1>
    </dataValidation>
    <dataValidation type="custom" allowBlank="1" showInputMessage="1" showErrorMessage="1" errorTitle="Wrong data input" error="Data entry is limited to numeric values._x000d__x000a_: symbol can be used for not available data." sqref="CK3:CK6 CH3:CH6" xr:uid="{2578D336-7343-4B6E-B8B8-4F4188EA75A0}">
      <formula1>OR(ISNUMBER(CH3),CH3=":")</formula1>
    </dataValidation>
  </dataValidations>
  <pageMargins left="0.39370078740157483" right="0.19685039370078741" top="0.19685039370078741" bottom="0.19685039370078741" header="0.31496062992125984" footer="0.31496062992125984"/>
  <pageSetup paperSize="9" scale="41" fitToWidth="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Explicatif</vt:lpstr>
      <vt:lpstr>Tableau_A</vt:lpstr>
      <vt:lpstr>Tableau_B</vt:lpstr>
      <vt:lpstr>Tableau_B1</vt:lpstr>
      <vt:lpstr>Tableau_B2</vt:lpstr>
      <vt:lpstr>Tableau_C</vt:lpstr>
      <vt:lpstr>Tableau_D</vt:lpstr>
      <vt:lpstr>Tableau_E</vt:lpstr>
      <vt:lpstr>Tableau_TJ</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Vandernoot</dc:creator>
  <cp:lastModifiedBy>Guy Vandille</cp:lastModifiedBy>
  <dcterms:created xsi:type="dcterms:W3CDTF">2017-09-28T09:53:30Z</dcterms:created>
  <dcterms:modified xsi:type="dcterms:W3CDTF">2021-09-27T15:55:13Z</dcterms:modified>
</cp:coreProperties>
</file>