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C:\usr\Milieurekeningen\Bijdrages publicaties, studies, presentaties\INR FPB milieu-economische rekeningen\2021\Planweb\PEFA\"/>
    </mc:Choice>
  </mc:AlternateContent>
  <xr:revisionPtr revIDLastSave="0" documentId="13_ncr:1_{A8A36925-15C7-45F4-BF77-D99CD302E520}" xr6:coauthVersionLast="47" xr6:coauthVersionMax="47" xr10:uidLastSave="{00000000-0000-0000-0000-000000000000}"/>
  <bookViews>
    <workbookView xWindow="-120" yWindow="-120" windowWidth="29040" windowHeight="15840" xr2:uid="{00000000-000D-0000-FFFF-FFFF00000000}"/>
  </bookViews>
  <sheets>
    <sheet name="Beschrijving" sheetId="9" r:id="rId1"/>
    <sheet name="Tabel_A" sheetId="2" r:id="rId2"/>
    <sheet name="Tabel_B" sheetId="3" r:id="rId3"/>
    <sheet name="Tabel_B1" sheetId="10" r:id="rId4"/>
    <sheet name="Tabel_B2" sheetId="11" r:id="rId5"/>
    <sheet name="Tabel_C" sheetId="6" r:id="rId6"/>
    <sheet name="Tabel_D" sheetId="7" r:id="rId7"/>
    <sheet name="Tabel_E" sheetId="8" r:id="rId8"/>
    <sheet name="Tabel_TJ" sheetId="12" r:id="rId9"/>
  </sheets>
  <externalReferences>
    <externalReference r:id="rId10"/>
    <externalReference r:id="rId11"/>
    <externalReference r:id="rId12"/>
  </externalReferences>
  <definedNames>
    <definedName name="COSISTABLE">[1]Consistency!$AA$1:$AA$9</definedName>
    <definedName name="COSISVAL">[1]Consistency!$AB$1:$AB$2</definedName>
    <definedName name="COUNTRIES">[1]Parameters!$B$18:$B$51</definedName>
    <definedName name="COUNTRY">[2]parameters!$B$22:$B$60</definedName>
    <definedName name="form" localSheetId="8">[1]Parameters!#REF!</definedName>
    <definedName name="form">[1]Parameters!#REF!</definedName>
    <definedName name="FORMATS" localSheetId="8">[1]Parameters!#REF!</definedName>
    <definedName name="FORMATS">[1]Parameters!#REF!</definedName>
    <definedName name="ROUNDING">[3]Parameters!$E$53:$E$54</definedName>
    <definedName name="TABLESEL">[1]Parameters!$E$4:$E$8</definedName>
    <definedName name="TABLESELRED">[1]Parameters!$E$5:$E$8</definedName>
    <definedName name="YEAR">[2]parameters!$C$70:$C$90</definedName>
  </definedNames>
  <calcPr calcId="191029" calcOnSave="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G8" i="12" l="1"/>
  <c r="CF8" i="12"/>
  <c r="CE8" i="12"/>
  <c r="CD8" i="12"/>
  <c r="CC8" i="12"/>
  <c r="CB8" i="12"/>
  <c r="CA8" i="12"/>
  <c r="BZ8" i="12"/>
  <c r="BY8" i="12"/>
  <c r="BX8" i="12"/>
  <c r="BW8" i="12"/>
  <c r="BV8" i="12"/>
  <c r="BU8" i="12"/>
  <c r="BT8" i="12"/>
  <c r="BS8" i="12"/>
  <c r="BR8" i="12"/>
  <c r="BQ8" i="12"/>
  <c r="BP8" i="12"/>
  <c r="BO8" i="12"/>
  <c r="BN8" i="12"/>
  <c r="BM8" i="12"/>
  <c r="BL8" i="12"/>
  <c r="BK8" i="12"/>
  <c r="BJ8" i="12"/>
  <c r="BI8" i="12"/>
  <c r="BH8" i="12"/>
  <c r="BG8" i="12"/>
  <c r="BF8" i="12"/>
  <c r="BE8" i="12"/>
  <c r="BD8" i="12"/>
  <c r="BC8" i="12"/>
  <c r="BB8" i="12"/>
  <c r="BA8" i="12"/>
  <c r="AZ8" i="12"/>
  <c r="AY8" i="12"/>
  <c r="AX8" i="12"/>
  <c r="AW8" i="12"/>
  <c r="AV8" i="12"/>
  <c r="AU8" i="12"/>
  <c r="AT8" i="12"/>
  <c r="AS8" i="12"/>
  <c r="AR8" i="12"/>
  <c r="AQ8" i="12"/>
  <c r="AP8" i="12"/>
  <c r="AO8" i="12"/>
  <c r="AN8" i="12"/>
  <c r="AM8" i="12"/>
  <c r="AL8" i="12"/>
  <c r="AK8" i="12"/>
  <c r="AJ8" i="12"/>
  <c r="AI8" i="12"/>
  <c r="AH8" i="12"/>
  <c r="AG8" i="12"/>
  <c r="AF8" i="12"/>
  <c r="AE8" i="12"/>
  <c r="AD8" i="12"/>
  <c r="AC8" i="12"/>
  <c r="AB8" i="12"/>
  <c r="AA8" i="12"/>
  <c r="Z8" i="12"/>
  <c r="Y8" i="12"/>
  <c r="X8" i="12"/>
  <c r="W8" i="12"/>
  <c r="V8" i="12"/>
  <c r="U8" i="12"/>
  <c r="T8" i="12"/>
  <c r="S8" i="12"/>
  <c r="R8" i="12"/>
  <c r="Q8" i="12"/>
  <c r="P8" i="12"/>
  <c r="O8" i="12"/>
  <c r="N8" i="12"/>
  <c r="M8" i="12"/>
  <c r="L8" i="12"/>
  <c r="K8" i="12"/>
  <c r="J8" i="12"/>
  <c r="I8" i="12"/>
  <c r="H8" i="12"/>
  <c r="G8" i="12"/>
  <c r="F8" i="12"/>
  <c r="E8" i="12"/>
  <c r="D8" i="12"/>
  <c r="C8" i="12"/>
  <c r="CG5" i="12"/>
  <c r="CF5" i="12"/>
  <c r="CE5" i="12"/>
  <c r="CD5" i="12"/>
  <c r="CC5" i="12"/>
  <c r="CB5" i="12"/>
  <c r="CA5" i="12"/>
  <c r="BZ5" i="12"/>
  <c r="BY5" i="12"/>
  <c r="BX5" i="12"/>
  <c r="BW5" i="12"/>
  <c r="BV5" i="12"/>
  <c r="BU5" i="12"/>
  <c r="BT5" i="12"/>
  <c r="BS5" i="12"/>
  <c r="BR5" i="12"/>
  <c r="BQ5" i="12"/>
  <c r="BP5" i="12"/>
  <c r="BO5" i="12"/>
  <c r="BN5" i="12"/>
  <c r="BM5" i="12"/>
  <c r="BL5" i="12"/>
  <c r="BK5" i="12"/>
  <c r="BJ5" i="12"/>
  <c r="BI5" i="12"/>
  <c r="BH5" i="12"/>
  <c r="BG5" i="12"/>
  <c r="BF5" i="12"/>
  <c r="BE5" i="12"/>
  <c r="BD5" i="12"/>
  <c r="BC5" i="12"/>
  <c r="BB5" i="12"/>
  <c r="BA5" i="12"/>
  <c r="AZ5" i="12"/>
  <c r="AY5" i="12"/>
  <c r="AX5" i="12"/>
  <c r="AW5" i="12"/>
  <c r="AV5" i="12"/>
  <c r="AU5" i="12"/>
  <c r="AT5" i="12"/>
  <c r="AS5" i="12"/>
  <c r="AR5" i="12"/>
  <c r="AQ5" i="12"/>
  <c r="AP5" i="12"/>
  <c r="AO5" i="12"/>
  <c r="AN5" i="12"/>
  <c r="AM5" i="12"/>
  <c r="AL5" i="12"/>
  <c r="AK5" i="12"/>
  <c r="AJ5" i="12"/>
  <c r="AI5" i="12"/>
  <c r="AH5" i="12"/>
  <c r="AG5" i="12"/>
  <c r="AF5" i="12"/>
  <c r="AE5" i="12"/>
  <c r="AD5" i="12"/>
  <c r="AC5" i="12"/>
  <c r="AB5" i="12"/>
  <c r="AA5" i="12"/>
  <c r="Z5" i="12"/>
  <c r="Y5" i="12"/>
  <c r="X5" i="12"/>
  <c r="W5" i="12"/>
  <c r="V5" i="12"/>
  <c r="U5" i="12"/>
  <c r="T5" i="12"/>
  <c r="S5" i="12"/>
  <c r="R5" i="12"/>
  <c r="Q5" i="12"/>
  <c r="P5" i="12"/>
  <c r="O5" i="12"/>
  <c r="N5" i="12"/>
  <c r="M5" i="12"/>
  <c r="L5" i="12"/>
  <c r="K5" i="12"/>
  <c r="J5" i="12"/>
  <c r="I5" i="12"/>
  <c r="H5" i="12"/>
  <c r="G5" i="12"/>
  <c r="F5" i="12"/>
  <c r="E5" i="12"/>
  <c r="D5" i="12"/>
  <c r="C5" i="12"/>
  <c r="CG4" i="12"/>
  <c r="CF4" i="12"/>
  <c r="CE4" i="12"/>
  <c r="CD4" i="12"/>
  <c r="CC4" i="12"/>
  <c r="CB4" i="12"/>
  <c r="CA4" i="12"/>
  <c r="BZ4" i="12"/>
  <c r="BY4" i="12"/>
  <c r="BX4" i="12"/>
  <c r="BW4" i="12"/>
  <c r="BV4" i="12"/>
  <c r="BU4" i="12"/>
  <c r="BT4" i="12"/>
  <c r="BS4" i="12"/>
  <c r="BR4" i="12"/>
  <c r="BQ4" i="12"/>
  <c r="BP4" i="12"/>
  <c r="BO4" i="12"/>
  <c r="BN4" i="12"/>
  <c r="BM4" i="12"/>
  <c r="BL4" i="12"/>
  <c r="BK4" i="12"/>
  <c r="BJ4" i="12"/>
  <c r="BI4" i="12"/>
  <c r="BH4" i="12"/>
  <c r="BG4" i="12"/>
  <c r="BF4" i="12"/>
  <c r="BE4" i="12"/>
  <c r="BD4" i="12"/>
  <c r="BC4" i="12"/>
  <c r="BB4" i="12"/>
  <c r="BA4" i="12"/>
  <c r="AZ4" i="12"/>
  <c r="AY4" i="12"/>
  <c r="AX4" i="12"/>
  <c r="AW4" i="12"/>
  <c r="AV4" i="12"/>
  <c r="AU4" i="12"/>
  <c r="AT4" i="12"/>
  <c r="AS4" i="12"/>
  <c r="AR4" i="12"/>
  <c r="AQ4" i="12"/>
  <c r="AP4" i="12"/>
  <c r="AO4" i="12"/>
  <c r="AN4" i="12"/>
  <c r="AM4" i="12"/>
  <c r="AL4" i="12"/>
  <c r="AK4" i="12"/>
  <c r="AJ4" i="12"/>
  <c r="AI4" i="12"/>
  <c r="AH4" i="12"/>
  <c r="AG4" i="12"/>
  <c r="AF4" i="12"/>
  <c r="AE4" i="12"/>
  <c r="AD4" i="12"/>
  <c r="AC4" i="12"/>
  <c r="AB4" i="12"/>
  <c r="AA4" i="12"/>
  <c r="Z4" i="12"/>
  <c r="Y4" i="12"/>
  <c r="X4" i="12"/>
  <c r="W4" i="12"/>
  <c r="V4" i="12"/>
  <c r="U4" i="12"/>
  <c r="T4" i="12"/>
  <c r="S4" i="12"/>
  <c r="R4" i="12"/>
  <c r="Q4" i="12"/>
  <c r="P4" i="12"/>
  <c r="O4" i="12"/>
  <c r="N4" i="12"/>
  <c r="M4" i="12"/>
  <c r="L4" i="12"/>
  <c r="K4" i="12"/>
  <c r="J4" i="12"/>
  <c r="I4" i="12"/>
  <c r="H4" i="12"/>
  <c r="G4" i="12"/>
  <c r="F4" i="12"/>
  <c r="E4" i="12"/>
  <c r="D4" i="12"/>
  <c r="C4" i="12"/>
  <c r="CG3" i="12"/>
  <c r="CF3" i="12"/>
  <c r="CE3" i="12"/>
  <c r="CD3" i="12"/>
  <c r="CC3" i="12"/>
  <c r="CB3" i="12"/>
  <c r="CA3" i="12"/>
  <c r="BZ3" i="12"/>
  <c r="BY3" i="12"/>
  <c r="BX3" i="12"/>
  <c r="BW3" i="12"/>
  <c r="BV3" i="12"/>
  <c r="BU3" i="12"/>
  <c r="BT3" i="12"/>
  <c r="BS3" i="12"/>
  <c r="BR3" i="12"/>
  <c r="BQ3" i="12"/>
  <c r="BP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P6" i="12" l="1"/>
  <c r="P9" i="12" s="1"/>
  <c r="P10" i="12" s="1"/>
  <c r="AF6" i="12"/>
  <c r="AF9" i="12" s="1"/>
  <c r="AF10" i="12" s="1"/>
  <c r="AJ6" i="12"/>
  <c r="AJ9" i="12" s="1"/>
  <c r="AJ10" i="12" s="1"/>
  <c r="AN6" i="12"/>
  <c r="AN9" i="12" s="1"/>
  <c r="AN10" i="12" s="1"/>
  <c r="AR6" i="12"/>
  <c r="AR9" i="12" s="1"/>
  <c r="AR10" i="12" s="1"/>
  <c r="AV6" i="12"/>
  <c r="AV9" i="12" s="1"/>
  <c r="AV10" i="12" s="1"/>
  <c r="AZ6" i="12"/>
  <c r="AZ9" i="12" s="1"/>
  <c r="AZ10" i="12" s="1"/>
  <c r="BD6" i="12"/>
  <c r="BD9" i="12" s="1"/>
  <c r="BD10" i="12" s="1"/>
  <c r="BH6" i="12"/>
  <c r="BH9" i="12" s="1"/>
  <c r="BH10" i="12" s="1"/>
  <c r="BL6" i="12"/>
  <c r="BL9" i="12" s="1"/>
  <c r="BL10" i="12" s="1"/>
  <c r="BP6" i="12"/>
  <c r="BP9" i="12" s="1"/>
  <c r="BP10" i="12" s="1"/>
  <c r="BT6" i="12"/>
  <c r="BT9" i="12" s="1"/>
  <c r="BT10" i="12" s="1"/>
  <c r="BX6" i="12"/>
  <c r="BX9" i="12" s="1"/>
  <c r="BX10" i="12" s="1"/>
  <c r="CB6" i="12"/>
  <c r="CB9" i="12" s="1"/>
  <c r="CB10" i="12" s="1"/>
  <c r="CF6" i="12"/>
  <c r="CF9" i="12" s="1"/>
  <c r="CF10" i="12" s="1"/>
  <c r="H6" i="12"/>
  <c r="H9" i="12" s="1"/>
  <c r="H10" i="12" s="1"/>
  <c r="T6" i="12"/>
  <c r="T9" i="12" s="1"/>
  <c r="T10" i="12" s="1"/>
  <c r="X6" i="12"/>
  <c r="X9" i="12" s="1"/>
  <c r="X10" i="12" s="1"/>
  <c r="C6" i="12"/>
  <c r="C9" i="12" s="1"/>
  <c r="C10" i="12" s="1"/>
  <c r="G6" i="12"/>
  <c r="G9" i="12" s="1"/>
  <c r="G10" i="12" s="1"/>
  <c r="K6" i="12"/>
  <c r="O6" i="12"/>
  <c r="S6" i="12"/>
  <c r="W6" i="12"/>
  <c r="W9" i="12" s="1"/>
  <c r="W10" i="12" s="1"/>
  <c r="AA6" i="12"/>
  <c r="AE6" i="12"/>
  <c r="AI6" i="12"/>
  <c r="AI9" i="12" s="1"/>
  <c r="AI10" i="12" s="1"/>
  <c r="AM6" i="12"/>
  <c r="AM9" i="12" s="1"/>
  <c r="AM10" i="12" s="1"/>
  <c r="AQ6" i="12"/>
  <c r="AU6" i="12"/>
  <c r="AU9" i="12" s="1"/>
  <c r="AU10" i="12" s="1"/>
  <c r="AY6" i="12"/>
  <c r="AY9" i="12" s="1"/>
  <c r="AY10" i="12" s="1"/>
  <c r="BC6" i="12"/>
  <c r="BC9" i="12" s="1"/>
  <c r="BC10" i="12" s="1"/>
  <c r="BG6" i="12"/>
  <c r="BK6" i="12"/>
  <c r="BK9" i="12" s="1"/>
  <c r="BK10" i="12" s="1"/>
  <c r="BO6" i="12"/>
  <c r="BO9" i="12" s="1"/>
  <c r="BO10" i="12" s="1"/>
  <c r="BS6" i="12"/>
  <c r="BS9" i="12" s="1"/>
  <c r="BS10" i="12" s="1"/>
  <c r="BW6" i="12"/>
  <c r="CA6" i="12"/>
  <c r="CE6" i="12"/>
  <c r="CE9" i="12" s="1"/>
  <c r="CE10" i="12" s="1"/>
  <c r="D6" i="12"/>
  <c r="D9" i="12" s="1"/>
  <c r="D10" i="12" s="1"/>
  <c r="L6" i="12"/>
  <c r="L9" i="12" s="1"/>
  <c r="L10" i="12" s="1"/>
  <c r="AB6" i="12"/>
  <c r="AB9" i="12" s="1"/>
  <c r="AB10" i="12" s="1"/>
  <c r="E6" i="12"/>
  <c r="E9" i="12" s="1"/>
  <c r="E10" i="12" s="1"/>
  <c r="M6" i="12"/>
  <c r="M9" i="12" s="1"/>
  <c r="M10" i="12" s="1"/>
  <c r="U6" i="12"/>
  <c r="U9" i="12" s="1"/>
  <c r="U10" i="12" s="1"/>
  <c r="AC6" i="12"/>
  <c r="AC9" i="12" s="1"/>
  <c r="AC10" i="12" s="1"/>
  <c r="AK6" i="12"/>
  <c r="AK9" i="12" s="1"/>
  <c r="AK10" i="12" s="1"/>
  <c r="AS6" i="12"/>
  <c r="AS9" i="12" s="1"/>
  <c r="AS10" i="12" s="1"/>
  <c r="AW6" i="12"/>
  <c r="AW9" i="12" s="1"/>
  <c r="AW10" i="12" s="1"/>
  <c r="BI6" i="12"/>
  <c r="BI9" i="12" s="1"/>
  <c r="BI10" i="12" s="1"/>
  <c r="BQ6" i="12"/>
  <c r="BQ9" i="12" s="1"/>
  <c r="BQ10" i="12" s="1"/>
  <c r="BY6" i="12"/>
  <c r="BY9" i="12" s="1"/>
  <c r="BY10" i="12" s="1"/>
  <c r="CG6" i="12"/>
  <c r="CG9" i="12" s="1"/>
  <c r="CG10" i="12" s="1"/>
  <c r="K9" i="12"/>
  <c r="K10" i="12" s="1"/>
  <c r="S9" i="12"/>
  <c r="S10" i="12" s="1"/>
  <c r="AA9" i="12"/>
  <c r="AA10" i="12" s="1"/>
  <c r="BW9" i="12"/>
  <c r="BW10" i="12" s="1"/>
  <c r="J6" i="12"/>
  <c r="J9" i="12" s="1"/>
  <c r="J10" i="12" s="1"/>
  <c r="R6" i="12"/>
  <c r="R9" i="12" s="1"/>
  <c r="R10" i="12" s="1"/>
  <c r="V6" i="12"/>
  <c r="V9" i="12" s="1"/>
  <c r="V10" i="12" s="1"/>
  <c r="Z6" i="12"/>
  <c r="Z9" i="12" s="1"/>
  <c r="Z10" i="12" s="1"/>
  <c r="AD6" i="12"/>
  <c r="AD9" i="12" s="1"/>
  <c r="AD10" i="12" s="1"/>
  <c r="AH6" i="12"/>
  <c r="AH9" i="12" s="1"/>
  <c r="AH10" i="12" s="1"/>
  <c r="AL6" i="12"/>
  <c r="AL9" i="12" s="1"/>
  <c r="AL10" i="12" s="1"/>
  <c r="AP6" i="12"/>
  <c r="AP9" i="12" s="1"/>
  <c r="AP10" i="12" s="1"/>
  <c r="AT6" i="12"/>
  <c r="AT9" i="12" s="1"/>
  <c r="AT10" i="12" s="1"/>
  <c r="AX6" i="12"/>
  <c r="AX9" i="12" s="1"/>
  <c r="AX10" i="12" s="1"/>
  <c r="BB6" i="12"/>
  <c r="BB9" i="12" s="1"/>
  <c r="BB10" i="12" s="1"/>
  <c r="BF6" i="12"/>
  <c r="BF9" i="12" s="1"/>
  <c r="BF10" i="12" s="1"/>
  <c r="BJ6" i="12"/>
  <c r="BJ9" i="12" s="1"/>
  <c r="BJ10" i="12" s="1"/>
  <c r="BN6" i="12"/>
  <c r="BN9" i="12" s="1"/>
  <c r="BN10" i="12" s="1"/>
  <c r="BR6" i="12"/>
  <c r="BR9" i="12" s="1"/>
  <c r="BR10" i="12" s="1"/>
  <c r="BV6" i="12"/>
  <c r="BV9" i="12" s="1"/>
  <c r="BV10" i="12" s="1"/>
  <c r="BZ6" i="12"/>
  <c r="BZ9" i="12" s="1"/>
  <c r="BZ10" i="12" s="1"/>
  <c r="CD6" i="12"/>
  <c r="CD9" i="12" s="1"/>
  <c r="CD10" i="12" s="1"/>
  <c r="I6" i="12"/>
  <c r="I9" i="12" s="1"/>
  <c r="I10" i="12" s="1"/>
  <c r="Q6" i="12"/>
  <c r="Q9" i="12" s="1"/>
  <c r="Q10" i="12" s="1"/>
  <c r="Y6" i="12"/>
  <c r="Y9" i="12" s="1"/>
  <c r="Y10" i="12" s="1"/>
  <c r="AG6" i="12"/>
  <c r="AG9" i="12" s="1"/>
  <c r="AG10" i="12" s="1"/>
  <c r="AO6" i="12"/>
  <c r="AO9" i="12" s="1"/>
  <c r="AO10" i="12" s="1"/>
  <c r="BA6" i="12"/>
  <c r="BA9" i="12" s="1"/>
  <c r="BA10" i="12" s="1"/>
  <c r="BE6" i="12"/>
  <c r="BE9" i="12" s="1"/>
  <c r="BE10" i="12" s="1"/>
  <c r="BM6" i="12"/>
  <c r="BM9" i="12" s="1"/>
  <c r="BM10" i="12" s="1"/>
  <c r="BU6" i="12"/>
  <c r="BU9" i="12" s="1"/>
  <c r="BU10" i="12" s="1"/>
  <c r="CC6" i="12"/>
  <c r="CC9" i="12" s="1"/>
  <c r="CC10" i="12" s="1"/>
  <c r="O9" i="12"/>
  <c r="O10" i="12" s="1"/>
  <c r="AE9" i="12"/>
  <c r="AE10" i="12" s="1"/>
  <c r="AQ9" i="12"/>
  <c r="AQ10" i="12" s="1"/>
  <c r="BG9" i="12"/>
  <c r="BG10" i="12" s="1"/>
  <c r="CA9" i="12"/>
  <c r="CA10" i="12" s="1"/>
  <c r="F6" i="12"/>
  <c r="F9" i="12" s="1"/>
  <c r="F10" i="12" s="1"/>
  <c r="N6" i="12"/>
  <c r="N9" i="12" s="1"/>
  <c r="N10" i="12" s="1"/>
  <c r="F39" i="2"/>
  <c r="J39" i="2"/>
  <c r="N39" i="2"/>
  <c r="R39" i="2"/>
  <c r="V39" i="2"/>
  <c r="Z39" i="2"/>
  <c r="AP39" i="2"/>
  <c r="AT39" i="2"/>
  <c r="BB39" i="2"/>
  <c r="BF39" i="2"/>
  <c r="BN39" i="2"/>
  <c r="BR39" i="2"/>
  <c r="BV39" i="2"/>
  <c r="BZ39" i="2"/>
  <c r="AD39" i="2"/>
  <c r="AX39" i="2"/>
  <c r="CL13" i="2"/>
  <c r="CL17" i="2"/>
  <c r="CL18" i="2"/>
  <c r="CL22" i="2"/>
  <c r="CL25" i="2"/>
  <c r="CL26" i="2"/>
  <c r="CL27" i="2"/>
  <c r="CL28" i="2"/>
  <c r="CL29" i="2"/>
  <c r="CL30" i="2"/>
  <c r="CL31" i="2"/>
  <c r="G39" i="2"/>
  <c r="K39" i="2"/>
  <c r="O39" i="2"/>
  <c r="S39" i="2"/>
  <c r="W39" i="2"/>
  <c r="CD39" i="2"/>
  <c r="CC39" i="2"/>
  <c r="E39" i="2"/>
  <c r="H39" i="2"/>
  <c r="L39" i="2"/>
  <c r="M39" i="2"/>
  <c r="P39" i="2"/>
  <c r="Q39" i="2"/>
  <c r="T39" i="2"/>
  <c r="U39" i="2"/>
  <c r="X39" i="2"/>
  <c r="Y39" i="2"/>
  <c r="AA39" i="2"/>
  <c r="AB39" i="2"/>
  <c r="AC39" i="2"/>
  <c r="AE39" i="2"/>
  <c r="AF39" i="2"/>
  <c r="AG39" i="2"/>
  <c r="AI39" i="2"/>
  <c r="AJ39" i="2"/>
  <c r="AK39" i="2"/>
  <c r="AM39" i="2"/>
  <c r="AN39" i="2"/>
  <c r="AO39" i="2"/>
  <c r="AQ39" i="2"/>
  <c r="AR39" i="2"/>
  <c r="AU39" i="2"/>
  <c r="AV39" i="2"/>
  <c r="AW39" i="2"/>
  <c r="AY39" i="2"/>
  <c r="AZ39" i="2"/>
  <c r="BA39" i="2"/>
  <c r="BC39" i="2"/>
  <c r="BE39" i="2"/>
  <c r="BG39" i="2"/>
  <c r="BH39" i="2"/>
  <c r="BI39" i="2"/>
  <c r="BK39" i="2"/>
  <c r="BL39" i="2"/>
  <c r="BM39" i="2"/>
  <c r="BO39" i="2"/>
  <c r="BP39" i="2"/>
  <c r="BS39" i="2"/>
  <c r="BU39" i="2"/>
  <c r="BX39" i="2"/>
  <c r="BY39" i="2"/>
  <c r="CA39" i="2"/>
  <c r="CB39" i="2"/>
  <c r="CE39" i="2"/>
  <c r="CF39" i="2"/>
  <c r="CL6" i="3"/>
  <c r="CL34" i="2"/>
  <c r="CL6" i="2"/>
  <c r="AL39" i="2" l="1"/>
  <c r="BW39" i="2"/>
  <c r="BT39" i="2"/>
  <c r="BJ39" i="2"/>
  <c r="BQ39" i="2"/>
  <c r="AS39" i="2"/>
  <c r="I39" i="2"/>
  <c r="AH39" i="2"/>
  <c r="BD39" i="2"/>
  <c r="D39" i="2"/>
  <c r="CL16" i="2"/>
  <c r="CL36" i="2"/>
  <c r="CL24" i="2"/>
  <c r="CL20" i="2"/>
  <c r="CL21" i="2"/>
  <c r="CL26" i="3"/>
  <c r="CL27" i="3"/>
  <c r="CL19" i="2"/>
  <c r="CL19" i="3"/>
  <c r="CL23" i="2"/>
  <c r="CL23" i="3"/>
  <c r="CL5" i="3"/>
  <c r="CL30" i="3"/>
  <c r="CL18" i="3"/>
  <c r="CL15" i="2"/>
  <c r="CL15" i="3"/>
  <c r="CL22" i="3"/>
  <c r="CL13" i="3"/>
  <c r="CL14" i="3"/>
  <c r="CL17" i="3"/>
  <c r="CL21" i="3"/>
  <c r="CL25" i="3"/>
  <c r="CL29" i="3"/>
  <c r="G39" i="3"/>
  <c r="K39" i="3"/>
  <c r="O39" i="3"/>
  <c r="S39" i="3"/>
  <c r="W39" i="3"/>
  <c r="AA39" i="3"/>
  <c r="BS39" i="3"/>
  <c r="CL10" i="3"/>
  <c r="CL31" i="3"/>
  <c r="CL36" i="3"/>
  <c r="L39" i="3"/>
  <c r="P39" i="3"/>
  <c r="T39" i="3"/>
  <c r="X39" i="3"/>
  <c r="AB39" i="3"/>
  <c r="CL16" i="3"/>
  <c r="CL20" i="3"/>
  <c r="CL24" i="3"/>
  <c r="CL28" i="3"/>
  <c r="E39" i="3"/>
  <c r="M39" i="3"/>
  <c r="U39" i="3"/>
  <c r="Y39" i="3"/>
  <c r="AC39" i="3"/>
  <c r="CL7" i="3"/>
  <c r="CL34" i="3"/>
  <c r="CD39" i="3"/>
  <c r="CE39" i="3"/>
  <c r="CF39" i="3"/>
  <c r="BT39" i="3" l="1"/>
  <c r="CK39" i="2"/>
  <c r="C39" i="2"/>
  <c r="CL5" i="2"/>
  <c r="AD39" i="3"/>
  <c r="AS39" i="3"/>
  <c r="BE39" i="3"/>
  <c r="BL39" i="3"/>
  <c r="AF39" i="3"/>
  <c r="BG39" i="3"/>
  <c r="AI39" i="3"/>
  <c r="BZ39" i="3"/>
  <c r="BR39" i="3"/>
  <c r="BF39" i="3"/>
  <c r="AT39" i="3"/>
  <c r="Z39" i="3"/>
  <c r="R39" i="3"/>
  <c r="J39" i="3"/>
  <c r="AQ39" i="3"/>
  <c r="CL7" i="2"/>
  <c r="BC39" i="3"/>
  <c r="BI39" i="3"/>
  <c r="AL39" i="3"/>
  <c r="BW39" i="3"/>
  <c r="AZ39" i="3"/>
  <c r="D39" i="3"/>
  <c r="AY39" i="3"/>
  <c r="AE39" i="3"/>
  <c r="AK39" i="3"/>
  <c r="AO39" i="3"/>
  <c r="CL10" i="2"/>
  <c r="CB39" i="3"/>
  <c r="AN39" i="3"/>
  <c r="AU39" i="3"/>
  <c r="BV39" i="3"/>
  <c r="BN39" i="3"/>
  <c r="BB39" i="3"/>
  <c r="AP39" i="3"/>
  <c r="V39" i="3"/>
  <c r="N39" i="3"/>
  <c r="F39" i="3"/>
  <c r="BM39" i="3"/>
  <c r="BO39" i="3"/>
  <c r="AR39" i="3"/>
  <c r="AW39" i="3"/>
  <c r="BY39" i="3"/>
  <c r="BA39" i="3"/>
  <c r="I39" i="3"/>
  <c r="BH39" i="3"/>
  <c r="BD39" i="3"/>
  <c r="AG39" i="3"/>
  <c r="AH39" i="3"/>
  <c r="BJ39" i="3"/>
  <c r="BU39" i="3"/>
  <c r="Q39" i="3"/>
  <c r="BX39" i="3"/>
  <c r="AJ39" i="3"/>
  <c r="H39" i="3"/>
  <c r="CA39" i="3"/>
  <c r="BK39" i="3"/>
  <c r="AM39" i="3"/>
  <c r="BP39" i="3"/>
  <c r="CL12" i="2"/>
  <c r="AV39" i="3"/>
  <c r="CL14" i="2"/>
  <c r="BQ39" i="3" l="1"/>
  <c r="AX39" i="3"/>
  <c r="CL12" i="3"/>
  <c r="CL11" i="3"/>
  <c r="CL9" i="3"/>
  <c r="CL9" i="2"/>
  <c r="CL35" i="3"/>
  <c r="CL35" i="2"/>
  <c r="CC39" i="3"/>
  <c r="CL8" i="3"/>
  <c r="CL8" i="2"/>
  <c r="CL4" i="3"/>
  <c r="CL4" i="2"/>
  <c r="CL11" i="2" l="1"/>
  <c r="CL32" i="3"/>
  <c r="CL33" i="3"/>
  <c r="CL33" i="2"/>
  <c r="CL3" i="3"/>
  <c r="CL3" i="2"/>
  <c r="CL32" i="2"/>
  <c r="CK39" i="3" l="1"/>
  <c r="CL38" i="3"/>
  <c r="C39" i="3"/>
  <c r="CL38" i="2"/>
</calcChain>
</file>

<file path=xl/sharedStrings.xml><?xml version="1.0" encoding="utf-8"?>
<sst xmlns="http://schemas.openxmlformats.org/spreadsheetml/2006/main" count="1689" uniqueCount="359">
  <si>
    <t>STADIF</t>
  </si>
  <si>
    <t>TOTAL</t>
  </si>
  <si>
    <t>4.m</t>
  </si>
  <si>
    <t>item 1</t>
  </si>
  <si>
    <t>item 2.1</t>
  </si>
  <si>
    <t>item 2.2</t>
  </si>
  <si>
    <t>item 2.3</t>
  </si>
  <si>
    <t>item 2.4</t>
  </si>
  <si>
    <t>item 3.1</t>
  </si>
  <si>
    <t>item 3.2</t>
  </si>
  <si>
    <t xml:space="preserve">item 3.3 </t>
  </si>
  <si>
    <t>item 4</t>
  </si>
  <si>
    <t>item 4.m</t>
  </si>
  <si>
    <t>item 5</t>
  </si>
  <si>
    <t>Total des ménages</t>
  </si>
  <si>
    <t>Activités de chauffage et refroidissement des ménages</t>
  </si>
  <si>
    <t>Activités de transports des ménages</t>
  </si>
  <si>
    <t>Autres activités des ménages</t>
  </si>
  <si>
    <t>Variations des stocks et des actifs produits</t>
  </si>
  <si>
    <t xml:space="preserve">Ecart statistique entre l'offre et l'utilisation de l'énergie pour l'ensemble des activités </t>
  </si>
  <si>
    <t>Activités économique du reste du monde</t>
  </si>
  <si>
    <t>Environnement</t>
  </si>
  <si>
    <t>N00</t>
  </si>
  <si>
    <t>N01</t>
  </si>
  <si>
    <t>N02</t>
  </si>
  <si>
    <t>N03</t>
  </si>
  <si>
    <t>N04</t>
  </si>
  <si>
    <t>N05</t>
  </si>
  <si>
    <t>N06</t>
  </si>
  <si>
    <t>N07</t>
  </si>
  <si>
    <t>P00</t>
  </si>
  <si>
    <t>P08</t>
  </si>
  <si>
    <t>P09</t>
  </si>
  <si>
    <t>P10</t>
  </si>
  <si>
    <t>P11</t>
  </si>
  <si>
    <t>P12</t>
  </si>
  <si>
    <t>P13</t>
  </si>
  <si>
    <t>P14</t>
  </si>
  <si>
    <t>P15</t>
  </si>
  <si>
    <t>P16</t>
  </si>
  <si>
    <t>P17</t>
  </si>
  <si>
    <t>P18</t>
  </si>
  <si>
    <t>P19</t>
  </si>
  <si>
    <t>P20</t>
  </si>
  <si>
    <t>P21</t>
  </si>
  <si>
    <t>P22</t>
  </si>
  <si>
    <t>P23</t>
  </si>
  <si>
    <t>P24</t>
  </si>
  <si>
    <t>P25</t>
  </si>
  <si>
    <t>P26</t>
  </si>
  <si>
    <t>P27</t>
  </si>
  <si>
    <t>R00</t>
  </si>
  <si>
    <t>R28</t>
  </si>
  <si>
    <t>R29</t>
  </si>
  <si>
    <t>R30</t>
  </si>
  <si>
    <t>R31</t>
  </si>
  <si>
    <t>NPR</t>
  </si>
  <si>
    <t>A_U   01-99</t>
  </si>
  <si>
    <t>A</t>
  </si>
  <si>
    <t>A01</t>
  </si>
  <si>
    <t>A02</t>
  </si>
  <si>
    <t>A03</t>
  </si>
  <si>
    <t>B</t>
  </si>
  <si>
    <t>C</t>
  </si>
  <si>
    <t>C10-C12</t>
  </si>
  <si>
    <t>C13-C15</t>
  </si>
  <si>
    <t>C16</t>
  </si>
  <si>
    <t>C17</t>
  </si>
  <si>
    <t>C18</t>
  </si>
  <si>
    <t>C19</t>
  </si>
  <si>
    <t>C20</t>
  </si>
  <si>
    <t>C21</t>
  </si>
  <si>
    <t>C22</t>
  </si>
  <si>
    <t>C23</t>
  </si>
  <si>
    <t>C24</t>
  </si>
  <si>
    <t>C25</t>
  </si>
  <si>
    <t>C26</t>
  </si>
  <si>
    <t>C27</t>
  </si>
  <si>
    <t>C28</t>
  </si>
  <si>
    <t>C29</t>
  </si>
  <si>
    <t>C30</t>
  </si>
  <si>
    <t>C31_C32</t>
  </si>
  <si>
    <t>C33</t>
  </si>
  <si>
    <t>D</t>
  </si>
  <si>
    <t>E</t>
  </si>
  <si>
    <t>E36</t>
  </si>
  <si>
    <t>E37-E39</t>
  </si>
  <si>
    <t>F</t>
  </si>
  <si>
    <t>G</t>
  </si>
  <si>
    <t>G45</t>
  </si>
  <si>
    <t>G46</t>
  </si>
  <si>
    <t>G47</t>
  </si>
  <si>
    <t>H</t>
  </si>
  <si>
    <t>H49</t>
  </si>
  <si>
    <t>H50</t>
  </si>
  <si>
    <t>H51</t>
  </si>
  <si>
    <t>H52</t>
  </si>
  <si>
    <t>H53</t>
  </si>
  <si>
    <t>I</t>
  </si>
  <si>
    <t>J</t>
  </si>
  <si>
    <t>J58</t>
  </si>
  <si>
    <t>J59_J60</t>
  </si>
  <si>
    <t>J61</t>
  </si>
  <si>
    <t>J62_J63</t>
  </si>
  <si>
    <t>K</t>
  </si>
  <si>
    <t>K64</t>
  </si>
  <si>
    <t>K65</t>
  </si>
  <si>
    <t>K66</t>
  </si>
  <si>
    <t>L</t>
  </si>
  <si>
    <t>L68A</t>
  </si>
  <si>
    <t>M</t>
  </si>
  <si>
    <t>M69_M70</t>
  </si>
  <si>
    <t>M71</t>
  </si>
  <si>
    <t>M72</t>
  </si>
  <si>
    <t>M73</t>
  </si>
  <si>
    <t>M74_M75</t>
  </si>
  <si>
    <t>N</t>
  </si>
  <si>
    <t>N77</t>
  </si>
  <si>
    <t>N78</t>
  </si>
  <si>
    <t>N79</t>
  </si>
  <si>
    <t>N80-N82</t>
  </si>
  <si>
    <t>O</t>
  </si>
  <si>
    <t>P</t>
  </si>
  <si>
    <t>Q</t>
  </si>
  <si>
    <t>Q86</t>
  </si>
  <si>
    <t>Q87_Q88</t>
  </si>
  <si>
    <t>R</t>
  </si>
  <si>
    <t>R90-R92</t>
  </si>
  <si>
    <t>R93</t>
  </si>
  <si>
    <t>S</t>
  </si>
  <si>
    <t>S94</t>
  </si>
  <si>
    <t>S95</t>
  </si>
  <si>
    <t>S96</t>
  </si>
  <si>
    <t>T</t>
  </si>
  <si>
    <t>U</t>
  </si>
  <si>
    <t>HH</t>
  </si>
  <si>
    <t>HH_HEAT</t>
  </si>
  <si>
    <t>HH_TRA</t>
  </si>
  <si>
    <t>HH_OTH</t>
  </si>
  <si>
    <t>CHINV_PA</t>
  </si>
  <si>
    <t>ROW_ACT</t>
  </si>
  <si>
    <t>ENV</t>
  </si>
  <si>
    <t>TSUE</t>
  </si>
  <si>
    <t>PEFA_IND01</t>
  </si>
  <si>
    <t>PEFA_IND02</t>
  </si>
  <si>
    <t>PEFA_IND03</t>
  </si>
  <si>
    <t>PEFA_IND04</t>
  </si>
  <si>
    <t>PEFA_IND05</t>
  </si>
  <si>
    <t>PEFA_IND06</t>
  </si>
  <si>
    <t>PEFA_IND07</t>
  </si>
  <si>
    <t>DEU_RES</t>
  </si>
  <si>
    <t>TOT_NRA</t>
  </si>
  <si>
    <t>NRA_FISH</t>
  </si>
  <si>
    <t>NRA_I60</t>
  </si>
  <si>
    <t>NRA_I61</t>
  </si>
  <si>
    <t>NRA_I62</t>
  </si>
  <si>
    <t>TOT_NRES</t>
  </si>
  <si>
    <t>NRES_I60</t>
  </si>
  <si>
    <t>NRES_I61</t>
  </si>
  <si>
    <t>NRES_I62</t>
  </si>
  <si>
    <t>ADJ_OTH</t>
  </si>
  <si>
    <t>MEMO_BEYO5AQ</t>
  </si>
  <si>
    <t>GIEC_TER</t>
  </si>
  <si>
    <t>Physical Energy Flow Accounts (PEFA)</t>
  </si>
  <si>
    <t>Inputs van natuurlijke energie</t>
  </si>
  <si>
    <t>Inputs van fossiele niet-hernieuwbare natuurlijke energie</t>
  </si>
  <si>
    <t>Inputs van nucleaire niet-hernieuwbare natuurlijke energie</t>
  </si>
  <si>
    <t>Inputs van op waterkracht gebaseerde hernieuwbare natuurlijke energie</t>
  </si>
  <si>
    <t>Inputs van op windkracht gebaseerde hernieuwbare natuurlijke energie</t>
  </si>
  <si>
    <t>Inputs van op zonne-energie gebaseerde hernieuwbare natuurlijke energie</t>
  </si>
  <si>
    <t>Inputs van op biomassa gebaseerde hernieuwbare natuurlijke energie</t>
  </si>
  <si>
    <t>Inputs van andere hernieuwbare natuurlijke energie</t>
  </si>
  <si>
    <t>Energieproducten</t>
  </si>
  <si>
    <t>Steenkool</t>
  </si>
  <si>
    <t>Bruinkool en turf</t>
  </si>
  <si>
    <t>Gasderivaten (fabrieksgassen m.u.v. biogas)</t>
  </si>
  <si>
    <t>Afgeleide steenkoolproducten (cokes, koolteer, steenkoolbriketten, bruinkoolbriketten en turfproducten)</t>
  </si>
  <si>
    <t>Ruwe aardolie, NGL en andere koolwaterstoffen (m.u.v. bio)</t>
  </si>
  <si>
    <t>Aardgas (m.u.v. bio)</t>
  </si>
  <si>
    <t>Motorbrandstof (m.u.v. bio)</t>
  </si>
  <si>
    <t>Kerosines en reactiemotorbrandstof (m.u.v. bio)</t>
  </si>
  <si>
    <t>Nafta</t>
  </si>
  <si>
    <t>Transportdiesel (m.u.v. bio)</t>
  </si>
  <si>
    <t>Gasolie voor verwarming en andere gasolie (m.u.v. bio)</t>
  </si>
  <si>
    <t>Residuale stookolie</t>
  </si>
  <si>
    <t>Raffinaderijgas, ethaan en LPG</t>
  </si>
  <si>
    <t>Overige aardolieproducten incl. Additieven/zuurstofhoudende verbindingen en raffinagegrondstoffen</t>
  </si>
  <si>
    <t>Splijt- en kweekstoffen</t>
  </si>
  <si>
    <t>Hout, houtafval, andere vaste biomassa</t>
  </si>
  <si>
    <t>Vloeibare biobrandstoffen</t>
  </si>
  <si>
    <t>Biogas</t>
  </si>
  <si>
    <t>Elektrische energie</t>
  </si>
  <si>
    <t>Warmte</t>
  </si>
  <si>
    <t>Energieresiduen</t>
  </si>
  <si>
    <t>Hernieuwbaar afval</t>
  </si>
  <si>
    <t>Niet-hernieuwbaar afval</t>
  </si>
  <si>
    <t>Alle soorten energieverliezen (extractie, distributie, opslag en verwerking, en dissipatieve warmte van eindgebruik)</t>
  </si>
  <si>
    <t>Energie verwerkt in producten voor niet-energetisch verbruik</t>
  </si>
  <si>
    <t>Statistisch verschil</t>
  </si>
  <si>
    <t>Totaal gebruik</t>
  </si>
  <si>
    <t>A_U   01-99 Totaal producenten</t>
  </si>
  <si>
    <t>Teelt van gewassen, veeteelt, jacht en diensten in verband met deze activiteiten (01)</t>
  </si>
  <si>
    <t>Bosbouw en de exploitatie van bossen (02)</t>
  </si>
  <si>
    <t>Visserij en aquacultuur (03)</t>
  </si>
  <si>
    <t>Mijnbouw en ondersteunende activiteiten in verband met de mijnbouw (05-09)</t>
  </si>
  <si>
    <t>Industrie</t>
  </si>
  <si>
    <t>Vervaardiging van voedingsmiddelen, dranken en tabaksproducten (10-12)</t>
  </si>
  <si>
    <t>Vervaardiging van textiel, kleding, leer en producten van leer (13-15)</t>
  </si>
  <si>
    <t>Houtindustrie en vervaardiging van artikelen van hout en van kurk, etc. (16)</t>
  </si>
  <si>
    <t>Vervaardiging van papier en papierwaren (17)</t>
  </si>
  <si>
    <t>Drukkerijen, reproductie van opgenomen media (18)</t>
  </si>
  <si>
    <t>Vervaardiging van cokes en van geraffineerde aardolieproducten (19)</t>
  </si>
  <si>
    <t>Vervaardiging van chemische producten (20)</t>
  </si>
  <si>
    <t>Vervaardiging van farmaceutische grondstoffen en producten (21)</t>
  </si>
  <si>
    <t>Vervaardiging van producten van rubber of kunststof (22)</t>
  </si>
  <si>
    <t>Vervaardiging van andere niet-metaalhoudende minerale producten (23)</t>
  </si>
  <si>
    <t>Vervaardiging van metalen in primaire vorm (24)</t>
  </si>
  <si>
    <t>Vervaardiging van producten van metaal, exclusief machines en apparaten (25)</t>
  </si>
  <si>
    <t>Vervaardiging van informaticaproducten en van elektronische en optische producten (26)</t>
  </si>
  <si>
    <t>Vervaardiging van elektrische apparatuur (27)</t>
  </si>
  <si>
    <t>Vervaardiging van machines, apparaten en werktuigen, (28)</t>
  </si>
  <si>
    <t>Vervaardiging en assemblage van motorvoertuigen, aanhangwagens en opleggers (29)</t>
  </si>
  <si>
    <t>Vervaardiging van andere transportmiddelen (30)</t>
  </si>
  <si>
    <t>Vervaardiging van meubelen; overige industrie (31-32)</t>
  </si>
  <si>
    <t>Reparatie en installatie van machines en apparaten (33)</t>
  </si>
  <si>
    <t>Productie en distributie van elektriciteit, gas, stoom en gekoelde lucht (35)</t>
  </si>
  <si>
    <t>Winning, behandeling en distributie van water (36)</t>
  </si>
  <si>
    <t>Afvalwaterafvoer; inzameling, verwerking, verwijdering afval; terugwinning; sanering en ander afvalbeheer (37-39)</t>
  </si>
  <si>
    <t>Bouwnijverheid (41-43)</t>
  </si>
  <si>
    <t>Groot- en detailhandel in en onderhoud en reparatie van motorvoertuigen en motorfietsen (45)</t>
  </si>
  <si>
    <t>Groothandel en handelsbemiddeling, met uitzondering van de handel in motorvoertuigen en motorfietsen (46)</t>
  </si>
  <si>
    <t>Detailhandel, met uitzondering van de handel in auto's en motorfietsen (47)</t>
  </si>
  <si>
    <t>Vervoer te land en vervoer via pijpleidingen (49)</t>
  </si>
  <si>
    <t>Vervoer over water (50)</t>
  </si>
  <si>
    <t>Luchtvaart (51)</t>
  </si>
  <si>
    <t>Opslag en vervoerondersteunende activiteiten (52)</t>
  </si>
  <si>
    <t>Posterijen en koeriers (53)</t>
  </si>
  <si>
    <t>Verschaffen van accommodatie; eet- en drinkgelegenheden (55-56)</t>
  </si>
  <si>
    <t>Uitgeverijen (58)</t>
  </si>
  <si>
    <t>Productie van films en video- en televisieprogramma's, maken van geluidsopnamen en uitgeverijen van muziekopnamen; programmeren en uitzenden van radio- en televisieprogramma's (59-60)</t>
  </si>
  <si>
    <t>Telecommunicatie (61)</t>
  </si>
  <si>
    <t>Ontwerpen en programmeren van computerprogramma's, computer­consultancy­activiteiten en aanverwante activiteiten; dienstverlenende activiteiten op het gebied van informatie (62-63)</t>
  </si>
  <si>
    <t>Financiële dienstverlening, exclusief verzekeringen en pensioen­fondsen (64)</t>
  </si>
  <si>
    <t>Verzekeringen, herverzekeringen en pensioenfondsen, exclusief verplichte sociale verzekeringen (65)</t>
  </si>
  <si>
    <t>Ondersteunende activiteiten voor verzekeringen en pensioen­fondsen (66)</t>
  </si>
  <si>
    <t>Exploitatie van en handel in onroerend goed (68)</t>
  </si>
  <si>
    <t>Rechtskundige en boekhoudkundige dienstverlening; activiteiten van hoofdkantoren; adviesbureaus op het gebied van bedrijfsbeheer (69-70)</t>
  </si>
  <si>
    <t>Architecten en ingenieurs; technische testen en toetsen (71)</t>
  </si>
  <si>
    <t>Speur- en ontwikkelingswerk op wetenschappelijk gebied (72)</t>
  </si>
  <si>
    <t>Reclamewezen en marktonderzoek (73)</t>
  </si>
  <si>
    <t>Overige gespecialiseerde wetenschappelijke en technische activiteiten; veterinaire diensten (74-75)</t>
  </si>
  <si>
    <t>Verhuur en lease (77)</t>
  </si>
  <si>
    <t>Terbeschikkingstelling van personeel (78)</t>
  </si>
  <si>
    <t>Reisbureaus, reisorganisatoren, reserveringsbureaus en aanver­wante activiteiten (79)</t>
  </si>
  <si>
    <t>Beveiligings- en opsporingsdiensten; diensten in verband met gebouwen; landschapsverzorging; administratieve en ondersteu­nende activiteiten ten behoeve van kantoren en overige zakelijke activiteiten (80-82)</t>
  </si>
  <si>
    <t>Openbaar bestuur en defensie; verplichte sociale verzekeringen (84)</t>
  </si>
  <si>
    <t>Onderwijs (85)</t>
  </si>
  <si>
    <t>Menselijke gezondheidszorg (86)</t>
  </si>
  <si>
    <t>Maatschappelijke dienstverlening met en zonder huisvesting (87-88)</t>
  </si>
  <si>
    <t>Creatieve activiteiten, kunst en amusement; bibliotheken, archieven, musea en overige culturele activiteiten; loterijen en kansspelen (90-92)</t>
  </si>
  <si>
    <t>Sport, ontspanning en recreatie (93)</t>
  </si>
  <si>
    <t>Verenigingen (94)</t>
  </si>
  <si>
    <t>Reparatie van computers en consumentenartikelen (95)</t>
  </si>
  <si>
    <t>Overige persoonlijke diensten (96)</t>
  </si>
  <si>
    <t>Huishoudens als werkgever van huishoudelijk personeel en niet-gedifferentieerde productie van goederen en diensten door particuliere huishoudens voor eigen gebruik (97-98)</t>
  </si>
  <si>
    <t>Activiteiten van extraterritoriale eenheden (99)</t>
  </si>
  <si>
    <t>Tabel A - Fysieke aanbodtabel voor energiestromen</t>
  </si>
  <si>
    <t>Tabel A</t>
  </si>
  <si>
    <t>Tabel B</t>
  </si>
  <si>
    <t>Tabel C</t>
  </si>
  <si>
    <t>Tabel D</t>
  </si>
  <si>
    <t>Tabel E</t>
  </si>
  <si>
    <t xml:space="preserve">Tableau E - Overbruggingstabel </t>
  </si>
  <si>
    <t>FYSIEKE ENERGIESTROOMREKENINGEN</t>
  </si>
  <si>
    <t>Landbouw, bosbouw en visserij (01-03)</t>
  </si>
  <si>
    <t>Productie en distributie van water : afval- en afvalwaterbeheer en sanering (36-39)</t>
  </si>
  <si>
    <t>Groot- en detailhandel ; reparatie van auto's en motorfietsen (45-47)</t>
  </si>
  <si>
    <t>Vervoer en opslag (49-53)</t>
  </si>
  <si>
    <t>Informatie en communicatie (58-63)</t>
  </si>
  <si>
    <t>Financiële activiteiten en verzekeringen (64-66)</t>
  </si>
  <si>
    <t>Vrije beroepen en wetenschappelijke en technische activiteiten (69-75)</t>
  </si>
  <si>
    <t>Administratieve en ondersteunende diensten (77-82)</t>
  </si>
  <si>
    <t>Menselijke gezondheidszorg en maatschappelijke dienstverlening (86-88)</t>
  </si>
  <si>
    <t>Kunst, amusement en recreatie (90-93)</t>
  </si>
  <si>
    <t>Overige diensten (94-96)</t>
  </si>
  <si>
    <t>Milieu</t>
  </si>
  <si>
    <t>Tabel C herneemt die energiestromen uit tabel B die emissies veroorzaken.</t>
  </si>
  <si>
    <t>Tabel C - Fysieke gebruikstabel voor luchtemissies veroorzakende energiestromen</t>
  </si>
  <si>
    <t>Tabel E beschrijft de verschillen tussen het energieverbruik volgens het in de PEFA gehanteerde residentieprincipe enerzijds, en het bruto binnenlands energieverbruik volgens het in de energiestatistieken gehanteerde territoriaal principe anderzijds.</t>
  </si>
  <si>
    <t>Totaal huishoudens</t>
  </si>
  <si>
    <t>Verwarming en koeling door huishoudens</t>
  </si>
  <si>
    <t>Transport door huishoudens</t>
  </si>
  <si>
    <t>Andere activiteiten door huishoudens</t>
  </si>
  <si>
    <t>Veranderingen in voorraden en geproduceerde activa</t>
  </si>
  <si>
    <t>Statistisch verschil tussen het aanbod en de vraag</t>
  </si>
  <si>
    <t>Economische activiteiten door de rest van de wereld</t>
  </si>
  <si>
    <t>TOTAAL AANBOD</t>
  </si>
  <si>
    <t>Extractie van natuurlijke energie-inputs door economische activiteiten</t>
  </si>
  <si>
    <t>Binnenlandse productie van energieproducten</t>
  </si>
  <si>
    <t>Intermediaire consumptie van energieproducten</t>
  </si>
  <si>
    <t>Consumptie van energieproducten door de huishoudens</t>
  </si>
  <si>
    <t>Afvalgebruik voor energetische doeleinden</t>
  </si>
  <si>
    <t>Netto binnenlands energieverbruik</t>
  </si>
  <si>
    <t>Totale input/output van energie</t>
  </si>
  <si>
    <t>Tabel E: Overbruggingstabel 
Overgang van het totale energieverbruik volgens het residentieprincipe (fysieke energiestroomrekeningen) naar het bruto binnenlands energieverbruik volgens het territoriaal principe (energiestatistieken)</t>
  </si>
  <si>
    <t>Totaal energieverbruik door residenten (binnenlands energieverbruik) - residentieprincipe</t>
  </si>
  <si>
    <t>(−) Energieverbruik door residenten in het buitenland</t>
  </si>
  <si>
    <t xml:space="preserve">      Nationale vissersschepen in het buitenland</t>
  </si>
  <si>
    <t xml:space="preserve">      Transport over land door residenten in het buitenland</t>
  </si>
  <si>
    <t xml:space="preserve">      Internationaal transport over water door residenten</t>
  </si>
  <si>
    <t xml:space="preserve">      Internationaal transport door de lucht door residenten</t>
  </si>
  <si>
    <t>(+) Energieverbruik door niet-residenten in België</t>
  </si>
  <si>
    <t xml:space="preserve">      Transport over land door niet-residenten in België</t>
  </si>
  <si>
    <t xml:space="preserve">     Transport over water door niet-residenten in België</t>
  </si>
  <si>
    <t xml:space="preserve">      Transport door de lucht door niet-residenten in België</t>
  </si>
  <si>
    <t>(+/-) Andere aanpassingen en statistische verschillen</t>
  </si>
  <si>
    <t xml:space="preserve">        (−) waarvan (memo): energiestromen niet gerapporteerd in energiestatistieken, maar wel in de PEFA (overbruggingsitem 1)</t>
  </si>
  <si>
    <t>(=) Bruto binnenlandse energieconsumptie - territoriaal principe</t>
  </si>
  <si>
    <t>waarvan: toegerekende huur aan woningeigenaars</t>
  </si>
  <si>
    <t>Tableau D - Sleutel-energie-indicatoren</t>
  </si>
  <si>
    <t>Tabel A beschrijft de herkomst van alle energiestromen verdeeld over 5 broncategorieën: het milieu, de bedrijfstakken, de huishoudens, de rest van de wereld en de voorraadvorming.</t>
  </si>
  <si>
    <t>Dit is het totale netto binnenlands energieverbruik uit tabel D.</t>
  </si>
  <si>
    <t>Brandstof in het buitenland getankt door vissersschepen van residenten</t>
  </si>
  <si>
    <t>Brandstof door residenten aangekocht in het buitenland voor transport over land (inclusief spoorwegen).</t>
  </si>
  <si>
    <t>Brandstof door residenten getankt (1) voor 'internationaal transport over water' zoals gedefinieerd in energiestatistieken, dit bestaat deels uit brandstof getankt in binnenlandse havens  (gerapporteerd als 'internationale mariene bunkers' in energiestatistieken); en/of (2) voor 'binnenlands transport over water' in het buitenland. 'Internationaal transport over water' gaat om verplaatsingen tussen havens die in verschillende landen liggen. 'Binnenlands transport over water' gaat om verplaatsingen tussen havens die in hetzelfde land liggen zonder dat havens gelegen in andere landen worden aangedaan.</t>
  </si>
  <si>
    <t>Brandstof door residenten getankt in het buitenland voor internationaal vliegverkeer.</t>
  </si>
  <si>
    <t>Brandstof door niet-residenten aangekocht voor transport over land in België (inclusief spoorwegen).</t>
  </si>
  <si>
    <t>Brandstof door niet-residenten getankt in België voor binnenlands scheepvaartverkeer.</t>
  </si>
  <si>
    <t>Brandstof door niet-residenten getankt in België voor binnenlands en internationaal vliegverkeer.</t>
  </si>
  <si>
    <t>Inclusief aanpassingen voor energieverbruik gerapporteerd in de PEFA, maar niet in de energiestatistieken (5 IEA/Eurostat annual questionnaires) en dus niet inbegrepen in de bruto binnenlandse energieconsumptie.</t>
  </si>
  <si>
    <t>Het is mogelijk dat item 1 energiestromen omvat die niet vervat zijn in de energiestatistieken, en dus niet inbegrepen in item 5.
Die energiestromen zijn inbegrepen in item 4 en kunnen als een apart memo-item vermeld worden.</t>
  </si>
  <si>
    <t>Bruto binnenlands energieverbruik (GIEC) zoals berekend en gepubliceerd door Eurostat (internationaal geharmoniseerd).
De GIEC omvat geen brandstofverbruik voor internationaal watertransport ('internationale mariene bunkers').</t>
  </si>
  <si>
    <t>Uitleg bij de items in tabel E:</t>
  </si>
  <si>
    <t>Tabel B beschrijft het gebruik van de verschillende energiestromen door 5 categorieën gebruikers: de bedrijfstakken, de huishoudens, de rest van de wereld, de voorraadvorming en het milieu.</t>
  </si>
  <si>
    <t>Tabel D berekent op basis van tabellen A en B. 7 sleutelindicatoren betreffende productie, consumptie en voorraadvorming van energie.</t>
  </si>
  <si>
    <t>Tabel A : Fysieke aanbodtabel voor energiestromen, in terajoules</t>
  </si>
  <si>
    <t>Totaal aanbod</t>
  </si>
  <si>
    <t>Tabel B : Fysieke gebruikstabel voor energiestromen, in terajoules</t>
  </si>
  <si>
    <t>Tabel D : Sleutel-energie-indicatoren</t>
  </si>
  <si>
    <t>Tabel B1</t>
  </si>
  <si>
    <t>Tabel B2</t>
  </si>
  <si>
    <t>Tabel B1 beschrijft de transformatie van de verschillende energiestromen door 5 categorieën gebruikers: de bedrijfstakken, de huishoudens, de rest van de wereld, de voorraadvorming en het milieu.</t>
  </si>
  <si>
    <t>Tabel B2 beschrijft het finale gebruik van de verschillende energiestromen door 5 categorieën gebruikers: de bedrijfstakken, de huishoudens, de rest van de wereld, de voorraadvorming en het milieu.</t>
  </si>
  <si>
    <t>Netto binnenlands energieverbruik voor energestische doeleinden</t>
  </si>
  <si>
    <t>Netto binnenlands energieverbruik voor niet energetische doeleinden</t>
  </si>
  <si>
    <t>Emissies veroorzakend energieverbruik</t>
  </si>
  <si>
    <t>Tabel C : Fysieke gebruikstabel van emissie veroorzakende energiestromen, in terajoules</t>
  </si>
  <si>
    <t>Tabel B - Fysieke gebruikstabel voor energiestromen</t>
  </si>
  <si>
    <t>Tabel B1 - Tabel van transformatie van energiestromen</t>
  </si>
  <si>
    <t>Tabel B2 - Tabel van finale consumptie van energiestromen</t>
  </si>
  <si>
    <t>Tabel B1 :  Tabel van transformatie van energiestromen, in terajoules</t>
  </si>
  <si>
    <t>Tabel B2 : Tabel van finale consumptie van energiestromen, in terajoules</t>
  </si>
  <si>
    <t/>
  </si>
  <si>
    <t>Verglijking met Tabel D - Netto binnenlands energieverbruik</t>
  </si>
  <si>
    <t>Consumptie TJ</t>
  </si>
  <si>
    <t>Supply (Tableau A - P + R30 + R31)</t>
  </si>
  <si>
    <t>Transformatie consumptie (Tableau B1)</t>
  </si>
  <si>
    <t>Totaal consumptie TJ + niet-energetisch verbruik</t>
  </si>
  <si>
    <t>Finale consumptie (Tabel B2 - P + R28 + R29)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</si>
</sst>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4" x14ac:knownFonts="1">
    <font>
      <sz val="11"/>
      <color theme="1"/>
      <name val="Calibri"/>
      <family val="2"/>
      <scheme val="minor"/>
    </font>
    <font>
      <sz val="11"/>
      <color theme="1"/>
      <name val="Calibri"/>
      <family val="2"/>
      <scheme val="minor"/>
    </font>
    <font>
      <sz val="10"/>
      <name val="Arial"/>
      <family val="2"/>
    </font>
    <font>
      <sz val="11"/>
      <color indexed="8"/>
      <name val="Arial"/>
      <family val="2"/>
    </font>
    <font>
      <b/>
      <sz val="11"/>
      <color indexed="10"/>
      <name val="Arial"/>
      <family val="2"/>
    </font>
    <font>
      <sz val="10"/>
      <color indexed="8"/>
      <name val="Arial"/>
      <family val="2"/>
    </font>
    <font>
      <b/>
      <sz val="10"/>
      <color indexed="8"/>
      <name val="Arial"/>
      <family val="2"/>
    </font>
    <font>
      <b/>
      <u/>
      <sz val="10"/>
      <color indexed="8"/>
      <name val="Arial"/>
      <family val="2"/>
    </font>
    <font>
      <sz val="10"/>
      <color rgb="FFFF0000"/>
      <name val="Arial"/>
      <family val="2"/>
    </font>
    <font>
      <b/>
      <sz val="10"/>
      <name val="Arial"/>
      <family val="2"/>
    </font>
    <font>
      <b/>
      <sz val="10"/>
      <color rgb="FFFF0000"/>
      <name val="Arial"/>
      <family val="2"/>
    </font>
    <font>
      <b/>
      <sz val="10"/>
      <color rgb="FF000000"/>
      <name val="Arial"/>
      <family val="2"/>
    </font>
    <font>
      <sz val="12"/>
      <color indexed="8"/>
      <name val="Arial"/>
      <family val="2"/>
    </font>
    <font>
      <sz val="12"/>
      <name val="Arial"/>
      <family val="2"/>
    </font>
    <font>
      <sz val="10"/>
      <color indexed="62"/>
      <name val="Arial"/>
      <family val="2"/>
    </font>
    <font>
      <sz val="10"/>
      <color rgb="FF000000"/>
      <name val="Arial"/>
      <family val="2"/>
    </font>
    <font>
      <b/>
      <sz val="11"/>
      <color rgb="FFFF0000"/>
      <name val="Arial"/>
      <family val="2"/>
    </font>
    <font>
      <sz val="11"/>
      <color rgb="FFFF0000"/>
      <name val="Arial"/>
      <family val="2"/>
    </font>
    <font>
      <b/>
      <sz val="11"/>
      <color rgb="FF000000"/>
      <name val="Arial"/>
      <family val="2"/>
    </font>
    <font>
      <sz val="10"/>
      <color indexed="8"/>
      <name val="Arial"/>
      <family val="2"/>
    </font>
    <font>
      <b/>
      <sz val="10"/>
      <color indexed="8"/>
      <name val="Arial"/>
      <family val="2"/>
    </font>
    <font>
      <sz val="10"/>
      <name val="Arial"/>
      <family val="2"/>
    </font>
    <font>
      <b/>
      <u/>
      <sz val="10"/>
      <color indexed="8"/>
      <name val="Arial"/>
      <family val="2"/>
    </font>
    <font>
      <b/>
      <sz val="10"/>
      <name val="Arial"/>
      <family val="2"/>
    </font>
    <font>
      <b/>
      <sz val="10"/>
      <color rgb="FF000000"/>
      <name val="Arial"/>
      <family val="2"/>
    </font>
    <font>
      <b/>
      <sz val="10"/>
      <color rgb="FFFF0000"/>
      <name val="Arial"/>
      <family val="2"/>
    </font>
    <font>
      <sz val="12"/>
      <color indexed="8"/>
      <name val="Arial"/>
      <family val="2"/>
    </font>
    <font>
      <sz val="12"/>
      <name val="Arial"/>
      <family val="2"/>
    </font>
    <font>
      <sz val="10"/>
      <color rgb="FF000000"/>
      <name val="Arial"/>
      <family val="2"/>
    </font>
    <font>
      <sz val="10"/>
      <color rgb="FFFF0000"/>
      <name val="Arial"/>
      <family val="2"/>
    </font>
    <font>
      <sz val="10"/>
      <color indexed="62"/>
      <name val="Arial"/>
      <family val="2"/>
    </font>
    <font>
      <sz val="11"/>
      <color indexed="8"/>
      <name val="Arial"/>
      <family val="2"/>
    </font>
    <font>
      <b/>
      <sz val="12"/>
      <name val="Arial"/>
      <family val="2"/>
    </font>
    <font>
      <b/>
      <sz val="11"/>
      <color indexed="10"/>
      <name val="Arial"/>
      <family val="2"/>
    </font>
    <font>
      <sz val="10"/>
      <color indexed="8"/>
      <name val="Arial"/>
      <family val="2"/>
    </font>
    <font>
      <sz val="10"/>
      <name val="Arial"/>
      <family val="2"/>
    </font>
    <font>
      <b/>
      <sz val="10"/>
      <color indexed="8"/>
      <name val="Arial"/>
      <family val="2"/>
    </font>
    <font>
      <b/>
      <sz val="10"/>
      <color rgb="FF000000"/>
      <name val="Arial"/>
      <family val="2"/>
    </font>
    <font>
      <sz val="10"/>
      <color rgb="FF000000"/>
      <name val="Arial"/>
      <family val="2"/>
    </font>
    <font>
      <i/>
      <sz val="10"/>
      <color indexed="8"/>
      <name val="Arial"/>
      <family val="2"/>
    </font>
    <font>
      <i/>
      <sz val="10"/>
      <color rgb="FF000000"/>
      <name val="Arial"/>
      <family val="2"/>
    </font>
    <font>
      <b/>
      <sz val="9"/>
      <name val="Arial"/>
      <family val="2"/>
    </font>
    <font>
      <sz val="11"/>
      <name val="Arial"/>
      <family val="2"/>
    </font>
    <font>
      <sz val="9"/>
      <name val="Arial"/>
      <family val="2"/>
    </font>
    <font>
      <sz val="10"/>
      <color theme="1"/>
      <name val="Palatino Linotype"/>
      <family val="1"/>
    </font>
    <font>
      <b/>
      <sz val="14"/>
      <color theme="1"/>
      <name val="Calibri"/>
      <family val="2"/>
      <scheme val="minor"/>
    </font>
    <font>
      <b/>
      <sz val="11"/>
      <name val="Arial"/>
      <family val="2"/>
    </font>
    <font>
      <sz val="11"/>
      <color theme="0"/>
      <name val="Calibri"/>
      <family val="2"/>
      <scheme val="minor"/>
    </font>
    <font>
      <b/>
      <sz val="12"/>
      <color theme="0"/>
      <name val="Arial"/>
      <family val="2"/>
    </font>
    <font>
      <sz val="14"/>
      <color theme="0"/>
      <name val="Arial"/>
      <family val="2"/>
    </font>
    <font>
      <sz val="10"/>
      <color theme="0"/>
      <name val="Arial"/>
      <family val="2"/>
    </font>
    <font>
      <b/>
      <sz val="10"/>
      <color theme="0"/>
      <name val="Arial"/>
      <family val="2"/>
    </font>
    <font>
      <i/>
      <sz val="10"/>
      <color theme="0"/>
      <name val="Arial"/>
      <family val="2"/>
    </font>
    <font>
      <sz val="9"/>
      <color theme="0"/>
      <name val="Arial"/>
      <family val="2"/>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s>
  <borders count="126">
    <border>
      <left/>
      <right/>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n">
        <color indexed="9"/>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23"/>
      </right>
      <top/>
      <bottom/>
      <diagonal/>
    </border>
    <border>
      <left/>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style="thin">
        <color indexed="10"/>
      </top>
      <bottom style="thin">
        <color indexed="23"/>
      </bottom>
      <diagonal/>
    </border>
    <border>
      <left style="thin">
        <color indexed="23"/>
      </left>
      <right/>
      <top style="thin">
        <color indexed="10"/>
      </top>
      <bottom style="thin">
        <color indexed="23"/>
      </bottom>
      <diagonal/>
    </border>
    <border>
      <left style="thin">
        <color indexed="9"/>
      </left>
      <right/>
      <top/>
      <bottom style="thin">
        <color indexed="9"/>
      </bottom>
      <diagonal/>
    </border>
    <border>
      <left style="thin">
        <color theme="0" tint="-0.499984740745262"/>
      </left>
      <right/>
      <top style="thin">
        <color indexed="23"/>
      </top>
      <bottom style="thin">
        <color indexed="23"/>
      </bottom>
      <diagonal/>
    </border>
    <border>
      <left style="thin">
        <color indexed="23"/>
      </left>
      <right style="thin">
        <color indexed="9"/>
      </right>
      <top style="thin">
        <color indexed="9"/>
      </top>
      <bottom style="thin">
        <color indexed="9"/>
      </bottom>
      <diagonal/>
    </border>
    <border>
      <left style="thin">
        <color indexed="23"/>
      </left>
      <right style="thin">
        <color indexed="23"/>
      </right>
      <top style="thin">
        <color indexed="23"/>
      </top>
      <bottom style="hair">
        <color indexed="23"/>
      </bottom>
      <diagonal/>
    </border>
    <border>
      <left style="thin">
        <color indexed="23"/>
      </left>
      <right style="thin">
        <color indexed="23"/>
      </right>
      <top style="thin">
        <color indexed="23"/>
      </top>
      <bottom style="hair">
        <color indexed="55"/>
      </bottom>
      <diagonal/>
    </border>
    <border>
      <left style="thin">
        <color indexed="23"/>
      </left>
      <right/>
      <top style="thin">
        <color indexed="23"/>
      </top>
      <bottom style="hair">
        <color indexed="23"/>
      </bottom>
      <diagonal/>
    </border>
    <border>
      <left style="thin">
        <color theme="0" tint="-0.499984740745262"/>
      </left>
      <right/>
      <top/>
      <bottom/>
      <diagonal/>
    </border>
    <border>
      <left style="thin">
        <color theme="0" tint="-0.499984740745262"/>
      </left>
      <right/>
      <top style="thin">
        <color indexed="23"/>
      </top>
      <bottom/>
      <diagonal/>
    </border>
    <border>
      <left style="thin">
        <color theme="0" tint="-0.499984740745262"/>
      </left>
      <right/>
      <top style="thin">
        <color indexed="23"/>
      </top>
      <bottom style="hair">
        <color theme="0" tint="-0.499984740745262"/>
      </bottom>
      <diagonal/>
    </border>
    <border>
      <left style="thin">
        <color indexed="23"/>
      </left>
      <right style="thin">
        <color indexed="23"/>
      </right>
      <top style="hair">
        <color indexed="23"/>
      </top>
      <bottom style="hair">
        <color indexed="23"/>
      </bottom>
      <diagonal/>
    </border>
    <border>
      <left style="thin">
        <color indexed="23"/>
      </left>
      <right style="thin">
        <color indexed="23"/>
      </right>
      <top style="hair">
        <color indexed="55"/>
      </top>
      <bottom style="hair">
        <color indexed="55"/>
      </bottom>
      <diagonal/>
    </border>
    <border>
      <left style="thin">
        <color indexed="23"/>
      </left>
      <right/>
      <top style="hair">
        <color indexed="23"/>
      </top>
      <bottom style="hair">
        <color indexed="23"/>
      </bottom>
      <diagonal/>
    </border>
    <border>
      <left/>
      <right style="thin">
        <color indexed="23"/>
      </right>
      <top style="hair">
        <color indexed="23"/>
      </top>
      <bottom style="hair">
        <color indexed="23"/>
      </bottom>
      <diagonal/>
    </border>
    <border>
      <left style="thin">
        <color theme="0" tint="-0.499984740745262"/>
      </left>
      <right/>
      <top style="hair">
        <color theme="0" tint="-0.499984740745262"/>
      </top>
      <bottom style="hair">
        <color theme="0" tint="-0.499984740745262"/>
      </bottom>
      <diagonal/>
    </border>
    <border>
      <left style="thin">
        <color indexed="23"/>
      </left>
      <right/>
      <top style="hair">
        <color indexed="23"/>
      </top>
      <bottom style="thin">
        <color indexed="10"/>
      </bottom>
      <diagonal/>
    </border>
    <border>
      <left style="thin">
        <color theme="0" tint="-0.499984740745262"/>
      </left>
      <right/>
      <top style="hair">
        <color theme="0" tint="-0.499984740745262"/>
      </top>
      <bottom style="thin">
        <color indexed="10"/>
      </bottom>
      <diagonal/>
    </border>
    <border>
      <left/>
      <right style="thin">
        <color indexed="23"/>
      </right>
      <top style="hair">
        <color indexed="23"/>
      </top>
      <bottom/>
      <diagonal/>
    </border>
    <border>
      <left style="thin">
        <color theme="0" tint="-0.499984740745262"/>
      </left>
      <right/>
      <top style="thin">
        <color rgb="FFFF0000"/>
      </top>
      <bottom style="thin">
        <color indexed="23"/>
      </bottom>
      <diagonal/>
    </border>
    <border>
      <left/>
      <right/>
      <top style="thin">
        <color rgb="FFFF0000"/>
      </top>
      <bottom style="thin">
        <color indexed="23"/>
      </bottom>
      <diagonal/>
    </border>
    <border>
      <left/>
      <right/>
      <top style="thin">
        <color indexed="10"/>
      </top>
      <bottom style="thin">
        <color indexed="23"/>
      </bottom>
      <diagonal/>
    </border>
    <border>
      <left style="thin">
        <color indexed="23"/>
      </left>
      <right/>
      <top style="thin">
        <color indexed="23"/>
      </top>
      <bottom style="hair">
        <color indexed="55"/>
      </bottom>
      <diagonal/>
    </border>
    <border>
      <left style="thin">
        <color indexed="23"/>
      </left>
      <right/>
      <top style="hair">
        <color indexed="55"/>
      </top>
      <bottom style="hair">
        <color indexed="55"/>
      </bottom>
      <diagonal/>
    </border>
    <border>
      <left/>
      <right/>
      <top style="hair">
        <color indexed="55"/>
      </top>
      <bottom style="hair">
        <color indexed="55"/>
      </bottom>
      <diagonal/>
    </border>
    <border>
      <left/>
      <right/>
      <top style="thin">
        <color indexed="23"/>
      </top>
      <bottom style="hair">
        <color indexed="55"/>
      </bottom>
      <diagonal/>
    </border>
    <border>
      <left/>
      <right/>
      <top style="hair">
        <color indexed="55"/>
      </top>
      <bottom style="hair">
        <color theme="0" tint="-0.499984740745262"/>
      </bottom>
      <diagonal/>
    </border>
    <border>
      <left style="thin">
        <color theme="0" tint="-0.499984740745262"/>
      </left>
      <right/>
      <top/>
      <bottom style="hair">
        <color theme="0" tint="-0.499984740745262"/>
      </bottom>
      <diagonal/>
    </border>
    <border>
      <left/>
      <right/>
      <top/>
      <bottom style="hair">
        <color theme="0" tint="-0.499984740745262"/>
      </bottom>
      <diagonal/>
    </border>
    <border>
      <left style="thin">
        <color indexed="23"/>
      </left>
      <right style="thin">
        <color indexed="23"/>
      </right>
      <top style="hair">
        <color indexed="23"/>
      </top>
      <bottom/>
      <diagonal/>
    </border>
    <border>
      <left style="thin">
        <color indexed="23"/>
      </left>
      <right/>
      <top style="hair">
        <color indexed="23"/>
      </top>
      <bottom/>
      <diagonal/>
    </border>
    <border>
      <left/>
      <right/>
      <top style="hair">
        <color theme="0" tint="-0.499984740745262"/>
      </top>
      <bottom/>
      <diagonal/>
    </border>
    <border>
      <left style="hair">
        <color indexed="55"/>
      </left>
      <right/>
      <top style="hair">
        <color theme="0" tint="-0.499984740745262"/>
      </top>
      <bottom/>
      <diagonal/>
    </border>
    <border>
      <left style="thin">
        <color indexed="23"/>
      </left>
      <right/>
      <top style="thin">
        <color rgb="FFFF0000"/>
      </top>
      <bottom style="double">
        <color indexed="10"/>
      </bottom>
      <diagonal/>
    </border>
    <border>
      <left style="thin">
        <color indexed="23"/>
      </left>
      <right/>
      <top style="thin">
        <color rgb="FFFF0000"/>
      </top>
      <bottom/>
      <diagonal/>
    </border>
    <border>
      <left/>
      <right/>
      <top style="thin">
        <color rgb="FFFF0000"/>
      </top>
      <bottom/>
      <diagonal/>
    </border>
    <border>
      <left style="thin">
        <color indexed="23"/>
      </left>
      <right/>
      <top style="double">
        <color indexed="10"/>
      </top>
      <bottom style="double">
        <color indexed="23"/>
      </bottom>
      <diagonal/>
    </border>
    <border>
      <left style="thin">
        <color indexed="9"/>
      </left>
      <right style="thin">
        <color indexed="9"/>
      </right>
      <top/>
      <bottom/>
      <diagonal/>
    </border>
    <border>
      <left style="thin">
        <color indexed="9"/>
      </left>
      <right/>
      <top/>
      <bottom/>
      <diagonal/>
    </border>
    <border>
      <left style="thin">
        <color indexed="23"/>
      </left>
      <right style="thin">
        <color indexed="23"/>
      </right>
      <top/>
      <bottom/>
      <diagonal/>
    </border>
    <border>
      <left style="thin">
        <color theme="0" tint="-0.499984740745262"/>
      </left>
      <right/>
      <top style="thin">
        <color indexed="10"/>
      </top>
      <bottom style="thin">
        <color indexed="23"/>
      </bottom>
      <diagonal/>
    </border>
    <border>
      <left/>
      <right/>
      <top style="hair">
        <color indexed="55"/>
      </top>
      <bottom style="thin">
        <color indexed="10"/>
      </bottom>
      <diagonal/>
    </border>
    <border>
      <left style="hair">
        <color indexed="23"/>
      </left>
      <right/>
      <top style="thin">
        <color indexed="10"/>
      </top>
      <bottom style="thin">
        <color indexed="23"/>
      </bottom>
      <diagonal/>
    </border>
    <border>
      <left style="hair">
        <color indexed="23"/>
      </left>
      <right/>
      <top style="hair">
        <color indexed="55"/>
      </top>
      <bottom style="hair">
        <color indexed="55"/>
      </bottom>
      <diagonal/>
    </border>
    <border>
      <left style="thin">
        <color theme="0" tint="-0.499984740745262"/>
      </left>
      <right/>
      <top style="hair">
        <color indexed="55"/>
      </top>
      <bottom/>
      <diagonal/>
    </border>
    <border>
      <left style="hair">
        <color theme="0" tint="-0.499984740745262"/>
      </left>
      <right/>
      <top/>
      <bottom/>
      <diagonal/>
    </border>
    <border>
      <left style="thin">
        <color indexed="23"/>
      </left>
      <right/>
      <top style="hair">
        <color indexed="55"/>
      </top>
      <bottom/>
      <diagonal/>
    </border>
    <border>
      <left/>
      <right/>
      <top style="hair">
        <color indexed="55"/>
      </top>
      <bottom/>
      <diagonal/>
    </border>
    <border>
      <left style="thin">
        <color theme="0" tint="-0.499984740745262"/>
      </left>
      <right/>
      <top style="hair">
        <color theme="0" tint="-0.499984740745262"/>
      </top>
      <bottom/>
      <diagonal/>
    </border>
    <border>
      <left style="thin">
        <color indexed="23"/>
      </left>
      <right/>
      <top style="hair">
        <color theme="0" tint="-0.499984740745262"/>
      </top>
      <bottom/>
      <diagonal/>
    </border>
    <border>
      <left style="thin">
        <color indexed="23"/>
      </left>
      <right style="thin">
        <color indexed="23"/>
      </right>
      <top style="thin">
        <color indexed="10"/>
      </top>
      <bottom style="double">
        <color indexed="10"/>
      </bottom>
      <diagonal/>
    </border>
    <border>
      <left/>
      <right/>
      <top style="thin">
        <color rgb="FFFF0000"/>
      </top>
      <bottom style="double">
        <color indexed="10"/>
      </bottom>
      <diagonal/>
    </border>
    <border>
      <left style="thin">
        <color theme="0" tint="-0.499984740745262"/>
      </left>
      <right/>
      <top style="thin">
        <color rgb="FFFF0000"/>
      </top>
      <bottom style="double">
        <color indexed="10"/>
      </bottom>
      <diagonal/>
    </border>
    <border>
      <left style="hair">
        <color theme="0" tint="-0.34998626667073579"/>
      </left>
      <right/>
      <top style="thin">
        <color rgb="FFFF0000"/>
      </top>
      <bottom style="double">
        <color indexed="10"/>
      </bottom>
      <diagonal/>
    </border>
    <border>
      <left style="thin">
        <color theme="0" tint="-0.34998626667073579"/>
      </left>
      <right/>
      <top style="thin">
        <color rgb="FFFF0000"/>
      </top>
      <bottom style="double">
        <color indexed="10"/>
      </bottom>
      <diagonal/>
    </border>
    <border>
      <left style="thin">
        <color indexed="23"/>
      </left>
      <right style="thin">
        <color indexed="23"/>
      </right>
      <top style="double">
        <color indexed="10"/>
      </top>
      <bottom style="thin">
        <color indexed="23"/>
      </bottom>
      <diagonal/>
    </border>
    <border>
      <left style="thin">
        <color indexed="23"/>
      </left>
      <right/>
      <top style="double">
        <color indexed="10"/>
      </top>
      <bottom style="thin">
        <color indexed="23"/>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10"/>
      </bottom>
      <diagonal/>
    </border>
    <border>
      <left style="thin">
        <color indexed="23"/>
      </left>
      <right/>
      <top/>
      <bottom style="thin">
        <color indexed="10"/>
      </bottom>
      <diagonal/>
    </border>
    <border>
      <left style="thin">
        <color indexed="64"/>
      </left>
      <right/>
      <top/>
      <bottom/>
      <diagonal/>
    </border>
    <border>
      <left style="hair">
        <color indexed="23"/>
      </left>
      <right/>
      <top style="thin">
        <color indexed="23"/>
      </top>
      <bottom style="hair">
        <color indexed="23"/>
      </bottom>
      <diagonal/>
    </border>
    <border>
      <left style="hair">
        <color indexed="23"/>
      </left>
      <right/>
      <top style="hair">
        <color indexed="23"/>
      </top>
      <bottom/>
      <diagonal/>
    </border>
    <border>
      <left style="thin">
        <color theme="0" tint="-0.499984740745262"/>
      </left>
      <right/>
      <top/>
      <bottom style="thin">
        <color indexed="10"/>
      </bottom>
      <diagonal/>
    </border>
    <border>
      <left style="hair">
        <color indexed="23"/>
      </left>
      <right/>
      <top/>
      <bottom style="thin">
        <color indexed="10"/>
      </bottom>
      <diagonal/>
    </border>
    <border>
      <left style="thin">
        <color indexed="23"/>
      </left>
      <right/>
      <top style="thin">
        <color rgb="FFFF0000"/>
      </top>
      <bottom style="thin">
        <color indexed="23"/>
      </bottom>
      <diagonal/>
    </border>
    <border>
      <left style="hair">
        <color theme="0" tint="-0.499984740745262"/>
      </left>
      <right/>
      <top style="hair">
        <color indexed="55"/>
      </top>
      <bottom/>
      <diagonal/>
    </border>
    <border>
      <left style="hair">
        <color indexed="55"/>
      </left>
      <right/>
      <top style="hair">
        <color indexed="55"/>
      </top>
      <bottom/>
      <diagonal/>
    </border>
    <border>
      <left style="hair">
        <color theme="0" tint="-0.499984740745262"/>
      </left>
      <right/>
      <top/>
      <bottom style="thin">
        <color indexed="10"/>
      </bottom>
      <diagonal/>
    </border>
    <border>
      <left style="hair">
        <color indexed="55"/>
      </left>
      <right/>
      <top/>
      <bottom style="thin">
        <color indexed="10"/>
      </bottom>
      <diagonal/>
    </border>
    <border>
      <left/>
      <right/>
      <top style="thin">
        <color indexed="10"/>
      </top>
      <bottom style="double">
        <color indexed="10"/>
      </bottom>
      <diagonal/>
    </border>
    <border>
      <left style="hair">
        <color indexed="55"/>
      </left>
      <right/>
      <top style="hair">
        <color indexed="55"/>
      </top>
      <bottom style="hair">
        <color indexed="55"/>
      </bottom>
      <diagonal/>
    </border>
    <border>
      <left style="thin">
        <color indexed="23"/>
      </left>
      <right style="thin">
        <color indexed="23"/>
      </right>
      <top style="hair">
        <color indexed="23"/>
      </top>
      <bottom style="thin">
        <color indexed="23"/>
      </bottom>
      <diagonal/>
    </border>
    <border>
      <left style="thin">
        <color indexed="23"/>
      </left>
      <right/>
      <top style="hair">
        <color indexed="23"/>
      </top>
      <bottom style="thin">
        <color indexed="23"/>
      </bottom>
      <diagonal/>
    </border>
    <border>
      <left style="thin">
        <color indexed="23"/>
      </left>
      <right/>
      <top style="hair">
        <color indexed="55"/>
      </top>
      <bottom style="thin">
        <color indexed="23"/>
      </bottom>
      <diagonal/>
    </border>
    <border>
      <left/>
      <right/>
      <top style="hair">
        <color indexed="55"/>
      </top>
      <bottom style="thin">
        <color indexed="23"/>
      </bottom>
      <diagonal/>
    </border>
    <border>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style="thin">
        <color indexed="23"/>
      </right>
      <top/>
      <bottom style="hair">
        <color indexed="23"/>
      </bottom>
      <diagonal/>
    </border>
    <border>
      <left style="thin">
        <color indexed="23"/>
      </left>
      <right style="thin">
        <color indexed="23"/>
      </right>
      <top/>
      <bottom style="hair">
        <color indexed="2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64"/>
      </right>
      <top/>
      <bottom/>
      <diagonal/>
    </border>
    <border>
      <left style="thin">
        <color indexed="64"/>
      </left>
      <right/>
      <top/>
      <bottom style="thin">
        <color indexed="23"/>
      </bottom>
      <diagonal/>
    </border>
    <border>
      <left style="thin">
        <color indexed="64"/>
      </left>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bottom style="hair">
        <color indexed="23"/>
      </bottom>
      <diagonal/>
    </border>
    <border>
      <left style="thin">
        <color indexed="23"/>
      </left>
      <right style="thin">
        <color indexed="64"/>
      </right>
      <top/>
      <bottom style="hair">
        <color indexed="23"/>
      </bottom>
      <diagonal/>
    </border>
    <border>
      <left style="thin">
        <color indexed="64"/>
      </left>
      <right/>
      <top style="hair">
        <color indexed="23"/>
      </top>
      <bottom style="hair">
        <color indexed="23"/>
      </bottom>
      <diagonal/>
    </border>
    <border>
      <left style="thin">
        <color indexed="23"/>
      </left>
      <right style="thin">
        <color indexed="64"/>
      </right>
      <top style="hair">
        <color indexed="23"/>
      </top>
      <bottom style="hair">
        <color indexed="23"/>
      </bottom>
      <diagonal/>
    </border>
    <border>
      <left style="thin">
        <color indexed="64"/>
      </left>
      <right/>
      <top style="hair">
        <color indexed="23"/>
      </top>
      <bottom/>
      <diagonal/>
    </border>
    <border>
      <left style="thin">
        <color indexed="23"/>
      </left>
      <right style="thin">
        <color indexed="64"/>
      </right>
      <top style="hair">
        <color indexed="23"/>
      </top>
      <bottom/>
      <diagonal/>
    </border>
    <border>
      <left style="thin">
        <color indexed="64"/>
      </left>
      <right/>
      <top style="thin">
        <color indexed="23"/>
      </top>
      <bottom style="thin">
        <color indexed="64"/>
      </bottom>
      <diagonal/>
    </border>
    <border>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style="thin">
        <color indexed="23"/>
      </left>
      <right style="thin">
        <color indexed="64"/>
      </right>
      <top style="thin">
        <color indexed="23"/>
      </top>
      <bottom/>
      <diagonal/>
    </border>
    <border>
      <left style="thin">
        <color indexed="23"/>
      </left>
      <right style="thin">
        <color indexed="64"/>
      </right>
      <top style="thin">
        <color indexed="23"/>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23"/>
      </bottom>
      <diagonal/>
    </border>
    <border>
      <left/>
      <right/>
      <top/>
      <bottom style="thin">
        <color indexed="23"/>
      </bottom>
      <diagonal/>
    </border>
    <border>
      <left style="thin">
        <color theme="0" tint="-0.499984740745262"/>
      </left>
      <right/>
      <top/>
      <bottom style="thin">
        <color indexed="23"/>
      </bottom>
      <diagonal/>
    </border>
    <border>
      <left style="thin">
        <color indexed="23"/>
      </left>
      <right style="thin">
        <color indexed="23"/>
      </right>
      <top style="thin">
        <color indexed="23"/>
      </top>
      <bottom style="thin">
        <color rgb="FFFF0000"/>
      </bottom>
      <diagonal/>
    </border>
    <border>
      <left style="thin">
        <color indexed="23"/>
      </left>
      <right/>
      <top style="thin">
        <color indexed="23"/>
      </top>
      <bottom style="thin">
        <color rgb="FFFF0000"/>
      </bottom>
      <diagonal/>
    </border>
    <border>
      <left/>
      <right style="thin">
        <color indexed="23"/>
      </right>
      <top style="thin">
        <color indexed="23"/>
      </top>
      <bottom style="thin">
        <color rgb="FFFF0000"/>
      </bottom>
      <diagonal/>
    </border>
    <border>
      <left style="thin">
        <color indexed="23"/>
      </left>
      <right style="thin">
        <color indexed="23"/>
      </right>
      <top/>
      <bottom style="thin">
        <color rgb="FFFF0000"/>
      </bottom>
      <diagonal/>
    </border>
    <border>
      <left/>
      <right style="thin">
        <color theme="0" tint="-0.499984740745262"/>
      </right>
      <top style="thin">
        <color rgb="FFFF0000"/>
      </top>
      <bottom style="thin">
        <color indexed="23"/>
      </bottom>
      <diagonal/>
    </border>
    <border>
      <left/>
      <right style="thin">
        <color theme="0" tint="-0.499984740745262"/>
      </right>
      <top/>
      <bottom/>
      <diagonal/>
    </border>
    <border>
      <left/>
      <right/>
      <top style="thin">
        <color indexed="23"/>
      </top>
      <bottom style="thin">
        <color rgb="FFFF0000"/>
      </bottom>
      <diagonal/>
    </border>
  </borders>
  <cellStyleXfs count="5">
    <xf numFmtId="0" fontId="0" fillId="0" borderId="0"/>
    <xf numFmtId="0" fontId="1"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cellStyleXfs>
  <cellXfs count="397">
    <xf numFmtId="0" fontId="0" fillId="0" borderId="0" xfId="0"/>
    <xf numFmtId="0" fontId="2" fillId="0" borderId="0" xfId="1" applyFont="1" applyFill="1" applyBorder="1" applyAlignment="1" applyProtection="1">
      <alignment vertical="center" wrapText="1"/>
      <protection hidden="1"/>
    </xf>
    <xf numFmtId="0" fontId="2" fillId="0" borderId="2" xfId="1" applyFont="1" applyFill="1" applyBorder="1" applyAlignment="1" applyProtection="1">
      <alignment vertical="center" wrapText="1"/>
      <protection hidden="1"/>
    </xf>
    <xf numFmtId="0" fontId="3" fillId="0" borderId="0" xfId="1" applyFont="1" applyProtection="1">
      <protection hidden="1"/>
    </xf>
    <xf numFmtId="0" fontId="2" fillId="0" borderId="1" xfId="1" applyFont="1" applyFill="1" applyBorder="1" applyAlignment="1" applyProtection="1">
      <alignment vertical="center" wrapText="1"/>
      <protection hidden="1"/>
    </xf>
    <xf numFmtId="164" fontId="10" fillId="3" borderId="7" xfId="1" applyNumberFormat="1" applyFont="1" applyFill="1" applyBorder="1" applyAlignment="1" applyProtection="1">
      <alignment vertical="center"/>
      <protection locked="0"/>
    </xf>
    <xf numFmtId="164" fontId="10" fillId="3" borderId="10" xfId="1" applyNumberFormat="1" applyFont="1" applyFill="1" applyBorder="1" applyAlignment="1" applyProtection="1">
      <alignment vertical="center"/>
      <protection locked="0"/>
    </xf>
    <xf numFmtId="164" fontId="10" fillId="3" borderId="17" xfId="1" applyNumberFormat="1" applyFont="1" applyFill="1" applyBorder="1" applyAlignment="1" applyProtection="1">
      <alignment vertical="center"/>
      <protection locked="0"/>
    </xf>
    <xf numFmtId="164" fontId="11" fillId="4" borderId="7" xfId="1" applyNumberFormat="1" applyFont="1" applyFill="1" applyBorder="1" applyAlignment="1" applyProtection="1">
      <alignment vertical="center"/>
      <protection locked="0"/>
    </xf>
    <xf numFmtId="0" fontId="12" fillId="0" borderId="18" xfId="1" quotePrefix="1" applyFont="1" applyFill="1" applyBorder="1" applyAlignment="1" applyProtection="1">
      <alignment vertical="center" wrapText="1"/>
      <protection hidden="1"/>
    </xf>
    <xf numFmtId="0" fontId="13" fillId="0" borderId="0" xfId="1" applyFont="1" applyFill="1" applyBorder="1" applyAlignment="1" applyProtection="1">
      <alignment vertical="center" wrapText="1"/>
      <protection hidden="1"/>
    </xf>
    <xf numFmtId="164" fontId="10" fillId="3" borderId="22" xfId="1" applyNumberFormat="1" applyFont="1" applyFill="1" applyBorder="1" applyAlignment="1" applyProtection="1">
      <alignment vertical="center"/>
      <protection locked="0"/>
    </xf>
    <xf numFmtId="164" fontId="10" fillId="3" borderId="0" xfId="1" applyNumberFormat="1" applyFont="1" applyFill="1" applyBorder="1" applyAlignment="1" applyProtection="1">
      <alignment vertical="center"/>
      <protection locked="0"/>
    </xf>
    <xf numFmtId="164" fontId="8" fillId="3" borderId="0" xfId="1" applyNumberFormat="1" applyFont="1" applyFill="1" applyBorder="1" applyAlignment="1" applyProtection="1">
      <alignment vertical="center"/>
      <protection locked="0"/>
    </xf>
    <xf numFmtId="164" fontId="10" fillId="3" borderId="23" xfId="1" applyNumberFormat="1" applyFont="1" applyFill="1" applyBorder="1" applyAlignment="1" applyProtection="1">
      <alignment vertical="center"/>
      <protection locked="0"/>
    </xf>
    <xf numFmtId="164" fontId="11" fillId="4" borderId="24" xfId="1" applyNumberFormat="1" applyFont="1" applyFill="1" applyBorder="1" applyAlignment="1" applyProtection="1">
      <alignment vertical="center"/>
      <protection locked="0"/>
    </xf>
    <xf numFmtId="0" fontId="14" fillId="0" borderId="0" xfId="1" applyFont="1" applyFill="1" applyBorder="1" applyAlignment="1" applyProtection="1">
      <alignment vertical="center" wrapText="1"/>
      <protection hidden="1"/>
    </xf>
    <xf numFmtId="164" fontId="11" fillId="4" borderId="29" xfId="1" applyNumberFormat="1" applyFont="1" applyFill="1" applyBorder="1" applyAlignment="1" applyProtection="1">
      <alignment vertical="center"/>
      <protection locked="0"/>
    </xf>
    <xf numFmtId="164" fontId="11" fillId="4" borderId="31" xfId="1" applyNumberFormat="1" applyFont="1" applyFill="1" applyBorder="1" applyAlignment="1" applyProtection="1">
      <alignment vertical="center"/>
      <protection locked="0"/>
    </xf>
    <xf numFmtId="164" fontId="11" fillId="4" borderId="15" xfId="1" applyNumberFormat="1" applyFont="1" applyFill="1" applyBorder="1" applyAlignment="1" applyProtection="1">
      <alignment vertical="center"/>
      <protection locked="0"/>
    </xf>
    <xf numFmtId="164" fontId="10" fillId="3" borderId="33" xfId="1" applyNumberFormat="1" applyFont="1" applyFill="1" applyBorder="1" applyAlignment="1" applyProtection="1">
      <alignment vertical="center"/>
      <protection locked="0"/>
    </xf>
    <xf numFmtId="164" fontId="10" fillId="3" borderId="34" xfId="1" applyNumberFormat="1" applyFont="1" applyFill="1" applyBorder="1" applyAlignment="1" applyProtection="1">
      <alignment vertical="center"/>
      <protection locked="0"/>
    </xf>
    <xf numFmtId="164" fontId="10" fillId="3" borderId="35" xfId="1" applyNumberFormat="1" applyFont="1" applyFill="1" applyBorder="1" applyAlignment="1" applyProtection="1">
      <alignment vertical="center"/>
      <protection locked="0"/>
    </xf>
    <xf numFmtId="0" fontId="2" fillId="0" borderId="0" xfId="4" applyNumberFormat="1" applyFont="1" applyFill="1" applyBorder="1" applyAlignment="1" applyProtection="1">
      <alignment vertical="center"/>
      <protection hidden="1"/>
    </xf>
    <xf numFmtId="164" fontId="11" fillId="4" borderId="37" xfId="1" applyNumberFormat="1" applyFont="1" applyFill="1" applyBorder="1" applyAlignment="1" applyProtection="1">
      <alignment vertical="center"/>
      <protection locked="0"/>
    </xf>
    <xf numFmtId="164" fontId="11" fillId="4" borderId="38" xfId="1" applyNumberFormat="1" applyFont="1" applyFill="1" applyBorder="1" applyAlignment="1" applyProtection="1">
      <alignment vertical="center"/>
      <protection locked="0"/>
    </xf>
    <xf numFmtId="164" fontId="15" fillId="4" borderId="38" xfId="1" applyNumberFormat="1" applyFont="1" applyFill="1" applyBorder="1" applyAlignment="1" applyProtection="1">
      <alignment vertical="center"/>
      <protection locked="0"/>
    </xf>
    <xf numFmtId="164" fontId="8" fillId="3" borderId="5" xfId="1" applyNumberFormat="1" applyFont="1" applyFill="1" applyBorder="1" applyAlignment="1" applyProtection="1">
      <alignment vertical="center"/>
      <protection locked="0"/>
    </xf>
    <xf numFmtId="164" fontId="10" fillId="3" borderId="5" xfId="1" applyNumberFormat="1" applyFont="1" applyFill="1" applyBorder="1" applyAlignment="1" applyProtection="1">
      <alignment vertical="center"/>
      <protection locked="0"/>
    </xf>
    <xf numFmtId="164" fontId="11" fillId="4" borderId="30" xfId="1" applyNumberFormat="1" applyFont="1" applyFill="1" applyBorder="1" applyAlignment="1" applyProtection="1">
      <alignment vertical="center"/>
      <protection locked="0"/>
    </xf>
    <xf numFmtId="164" fontId="10" fillId="3" borderId="39" xfId="1" applyNumberFormat="1" applyFont="1" applyFill="1" applyBorder="1" applyAlignment="1" applyProtection="1">
      <alignment vertical="center"/>
      <protection locked="0"/>
    </xf>
    <xf numFmtId="164" fontId="8" fillId="3" borderId="39" xfId="1" applyNumberFormat="1" applyFont="1" applyFill="1" applyBorder="1" applyAlignment="1" applyProtection="1">
      <alignment vertical="center"/>
      <protection locked="0"/>
    </xf>
    <xf numFmtId="0" fontId="2" fillId="0" borderId="2" xfId="4" applyNumberFormat="1" applyFont="1" applyFill="1" applyBorder="1" applyAlignment="1" applyProtection="1">
      <alignment vertical="center"/>
      <protection hidden="1"/>
    </xf>
    <xf numFmtId="164" fontId="15" fillId="4" borderId="40" xfId="1" applyNumberFormat="1" applyFont="1" applyFill="1" applyBorder="1" applyAlignment="1" applyProtection="1">
      <alignment vertical="center"/>
      <protection locked="0"/>
    </xf>
    <xf numFmtId="164" fontId="11" fillId="4" borderId="40" xfId="1" applyNumberFormat="1" applyFont="1" applyFill="1" applyBorder="1" applyAlignment="1" applyProtection="1">
      <alignment vertical="center"/>
      <protection locked="0"/>
    </xf>
    <xf numFmtId="164" fontId="11" fillId="4" borderId="41" xfId="1" applyNumberFormat="1" applyFont="1" applyFill="1" applyBorder="1" applyAlignment="1" applyProtection="1">
      <alignment vertical="center"/>
      <protection locked="0"/>
    </xf>
    <xf numFmtId="164" fontId="15" fillId="4" borderId="42" xfId="1" applyNumberFormat="1" applyFont="1" applyFill="1" applyBorder="1" applyAlignment="1" applyProtection="1">
      <alignment vertical="center"/>
      <protection locked="0"/>
    </xf>
    <xf numFmtId="164" fontId="15" fillId="4" borderId="45" xfId="1" applyNumberFormat="1" applyFont="1" applyFill="1" applyBorder="1" applyAlignment="1" applyProtection="1">
      <alignment vertical="center"/>
      <protection locked="0"/>
    </xf>
    <xf numFmtId="164" fontId="11" fillId="4" borderId="45" xfId="1" applyNumberFormat="1" applyFont="1" applyFill="1" applyBorder="1" applyAlignment="1" applyProtection="1">
      <alignment vertical="center"/>
      <protection locked="0"/>
    </xf>
    <xf numFmtId="164" fontId="15" fillId="4" borderId="46" xfId="1" applyNumberFormat="1" applyFont="1" applyFill="1" applyBorder="1" applyAlignment="1" applyProtection="1">
      <alignment vertical="center"/>
      <protection locked="0"/>
    </xf>
    <xf numFmtId="164" fontId="10" fillId="3" borderId="48" xfId="1" applyNumberFormat="1" applyFont="1" applyFill="1" applyBorder="1" applyAlignment="1" applyProtection="1">
      <alignment vertical="center"/>
      <protection locked="0"/>
    </xf>
    <xf numFmtId="164" fontId="10" fillId="3" borderId="49" xfId="1" applyNumberFormat="1" applyFont="1" applyFill="1" applyBorder="1" applyAlignment="1" applyProtection="1">
      <alignment vertical="center"/>
      <protection locked="0"/>
    </xf>
    <xf numFmtId="164" fontId="11" fillId="4" borderId="50" xfId="1" applyNumberFormat="1" applyFont="1" applyFill="1" applyBorder="1" applyAlignment="1" applyProtection="1">
      <alignment vertical="center"/>
      <protection locked="0"/>
    </xf>
    <xf numFmtId="164" fontId="10" fillId="3" borderId="50" xfId="1" applyNumberFormat="1" applyFont="1" applyFill="1" applyBorder="1" applyAlignment="1" applyProtection="1">
      <alignment vertical="center"/>
      <protection locked="0"/>
    </xf>
    <xf numFmtId="0" fontId="0" fillId="0" borderId="51" xfId="4" applyNumberFormat="1" applyFont="1" applyFill="1" applyBorder="1" applyAlignment="1" applyProtection="1">
      <alignment vertical="center"/>
      <protection hidden="1"/>
    </xf>
    <xf numFmtId="0" fontId="12" fillId="0" borderId="52" xfId="1" applyFont="1" applyFill="1" applyBorder="1" applyAlignment="1" applyProtection="1">
      <alignment vertical="center" wrapText="1"/>
      <protection hidden="1"/>
    </xf>
    <xf numFmtId="0" fontId="5"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5" fillId="0" borderId="0" xfId="1" applyFont="1" applyFill="1" applyAlignment="1" applyProtection="1">
      <alignment vertical="center" wrapText="1"/>
      <protection hidden="1"/>
    </xf>
    <xf numFmtId="0" fontId="2" fillId="0" borderId="0" xfId="1" applyFont="1" applyFill="1" applyAlignment="1" applyProtection="1">
      <alignment vertical="center" wrapText="1"/>
      <protection hidden="1"/>
    </xf>
    <xf numFmtId="164" fontId="10" fillId="3" borderId="0" xfId="1" applyNumberFormat="1" applyFont="1" applyFill="1" applyBorder="1" applyAlignment="1" applyProtection="1">
      <alignment horizontal="right" vertical="center"/>
      <protection locked="0"/>
    </xf>
    <xf numFmtId="164" fontId="8" fillId="3" borderId="0" xfId="1" applyNumberFormat="1" applyFont="1" applyFill="1" applyBorder="1" applyAlignment="1" applyProtection="1">
      <alignment horizontal="right" vertical="center"/>
      <protection locked="0"/>
    </xf>
    <xf numFmtId="164" fontId="10" fillId="3" borderId="34" xfId="1" applyNumberFormat="1" applyFont="1" applyFill="1" applyBorder="1" applyAlignment="1" applyProtection="1">
      <alignment horizontal="right" vertical="center"/>
      <protection locked="0"/>
    </xf>
    <xf numFmtId="164" fontId="10" fillId="3" borderId="58" xfId="1" applyNumberFormat="1" applyFont="1" applyFill="1" applyBorder="1" applyAlignment="1" applyProtection="1">
      <alignment horizontal="right" vertical="center"/>
      <protection locked="0"/>
    </xf>
    <xf numFmtId="164" fontId="10" fillId="3" borderId="59" xfId="1" applyNumberFormat="1" applyFont="1" applyFill="1" applyBorder="1" applyAlignment="1" applyProtection="1">
      <alignment horizontal="right" vertical="center"/>
      <protection locked="0"/>
    </xf>
    <xf numFmtId="164" fontId="8" fillId="3" borderId="59" xfId="1" applyNumberFormat="1" applyFont="1" applyFill="1" applyBorder="1" applyAlignment="1" applyProtection="1">
      <alignment horizontal="right" vertical="center"/>
      <protection locked="0"/>
    </xf>
    <xf numFmtId="0" fontId="2" fillId="0" borderId="72" xfId="4" applyNumberFormat="1" applyFont="1" applyFill="1" applyBorder="1" applyAlignment="1" applyProtection="1">
      <alignment vertical="center"/>
      <protection hidden="1"/>
    </xf>
    <xf numFmtId="0" fontId="5" fillId="0" borderId="73" xfId="1" applyFont="1" applyFill="1" applyBorder="1" applyAlignment="1" applyProtection="1">
      <alignment vertical="center"/>
    </xf>
    <xf numFmtId="0" fontId="5" fillId="0" borderId="73" xfId="1" applyFont="1" applyFill="1" applyBorder="1" applyAlignment="1" applyProtection="1">
      <alignment vertical="center" wrapText="1"/>
    </xf>
    <xf numFmtId="0" fontId="5" fillId="0" borderId="72" xfId="1" applyFont="1" applyFill="1" applyBorder="1" applyAlignment="1" applyProtection="1">
      <alignment vertical="center" wrapText="1"/>
      <protection hidden="1"/>
    </xf>
    <xf numFmtId="0" fontId="3" fillId="0" borderId="0" xfId="1" applyFont="1" applyAlignment="1" applyProtection="1">
      <alignment vertical="center"/>
      <protection hidden="1"/>
    </xf>
    <xf numFmtId="164" fontId="10" fillId="3" borderId="35" xfId="1" applyNumberFormat="1" applyFont="1" applyFill="1" applyBorder="1" applyAlignment="1" applyProtection="1">
      <alignment horizontal="right" vertical="center"/>
      <protection locked="0"/>
    </xf>
    <xf numFmtId="164" fontId="10" fillId="3" borderId="23" xfId="1" applyNumberFormat="1" applyFont="1" applyFill="1" applyBorder="1" applyAlignment="1" applyProtection="1">
      <alignment horizontal="right" vertical="center"/>
      <protection locked="0"/>
    </xf>
    <xf numFmtId="164" fontId="10" fillId="3" borderId="5" xfId="1" applyNumberFormat="1" applyFont="1" applyFill="1" applyBorder="1" applyAlignment="1" applyProtection="1">
      <alignment horizontal="right" vertical="center"/>
      <protection locked="0"/>
    </xf>
    <xf numFmtId="164" fontId="10" fillId="3" borderId="22" xfId="1" applyNumberFormat="1" applyFont="1" applyFill="1" applyBorder="1" applyAlignment="1" applyProtection="1">
      <alignment horizontal="right" vertical="center"/>
      <protection locked="0"/>
    </xf>
    <xf numFmtId="164" fontId="8" fillId="3" borderId="74" xfId="1" applyNumberFormat="1" applyFont="1" applyFill="1" applyBorder="1" applyAlignment="1" applyProtection="1">
      <alignment horizontal="right" vertical="center"/>
      <protection locked="0"/>
    </xf>
    <xf numFmtId="164" fontId="10" fillId="3" borderId="75" xfId="1" applyNumberFormat="1" applyFont="1" applyFill="1" applyBorder="1" applyAlignment="1" applyProtection="1">
      <alignment horizontal="right" vertical="center"/>
      <protection locked="0"/>
    </xf>
    <xf numFmtId="164" fontId="10" fillId="3" borderId="62" xfId="1" applyNumberFormat="1" applyFont="1" applyFill="1" applyBorder="1" applyAlignment="1" applyProtection="1">
      <alignment horizontal="right" vertical="center"/>
      <protection locked="0"/>
    </xf>
    <xf numFmtId="164" fontId="10" fillId="3" borderId="70" xfId="1" applyNumberFormat="1" applyFont="1" applyFill="1" applyBorder="1" applyAlignment="1" applyProtection="1">
      <alignment horizontal="right" vertical="center"/>
      <protection locked="0"/>
    </xf>
    <xf numFmtId="164" fontId="10" fillId="3" borderId="78" xfId="1" applyNumberFormat="1" applyFont="1" applyFill="1" applyBorder="1" applyAlignment="1" applyProtection="1">
      <alignment horizontal="right" vertical="center"/>
      <protection locked="0"/>
    </xf>
    <xf numFmtId="164" fontId="8" fillId="3" borderId="78" xfId="1" applyNumberFormat="1" applyFont="1" applyFill="1" applyBorder="1" applyAlignment="1" applyProtection="1">
      <alignment horizontal="right" vertical="center"/>
      <protection locked="0"/>
    </xf>
    <xf numFmtId="164" fontId="10" fillId="3" borderId="62" xfId="1" applyNumberFormat="1" applyFont="1" applyFill="1" applyBorder="1" applyAlignment="1" applyProtection="1">
      <alignment horizontal="center" vertical="center"/>
      <protection locked="0"/>
    </xf>
    <xf numFmtId="164" fontId="10" fillId="3" borderId="22" xfId="1" applyNumberFormat="1" applyFont="1" applyFill="1" applyBorder="1" applyAlignment="1" applyProtection="1">
      <alignment horizontal="center" vertical="center"/>
      <protection locked="0"/>
    </xf>
    <xf numFmtId="164" fontId="10" fillId="3" borderId="79" xfId="1" applyNumberFormat="1" applyFont="1" applyFill="1" applyBorder="1" applyAlignment="1" applyProtection="1">
      <alignment horizontal="right" vertical="center"/>
      <protection locked="0"/>
    </xf>
    <xf numFmtId="164" fontId="10" fillId="3" borderId="80" xfId="1" applyNumberFormat="1" applyFont="1" applyFill="1" applyBorder="1" applyAlignment="1" applyProtection="1">
      <alignment horizontal="right" vertical="center"/>
      <protection locked="0"/>
    </xf>
    <xf numFmtId="164" fontId="8" fillId="3" borderId="80" xfId="1" applyNumberFormat="1" applyFont="1" applyFill="1" applyBorder="1" applyAlignment="1" applyProtection="1">
      <alignment horizontal="right" vertical="center"/>
      <protection locked="0"/>
    </xf>
    <xf numFmtId="164" fontId="10" fillId="3" borderId="79" xfId="1" applyNumberFormat="1" applyFont="1" applyFill="1" applyBorder="1" applyAlignment="1" applyProtection="1">
      <alignment horizontal="center" vertical="center"/>
      <protection locked="0"/>
    </xf>
    <xf numFmtId="164" fontId="10" fillId="3" borderId="81" xfId="1" applyNumberFormat="1" applyFont="1" applyFill="1" applyBorder="1" applyAlignment="1" applyProtection="1">
      <alignment horizontal="right" vertical="center"/>
      <protection locked="0"/>
    </xf>
    <xf numFmtId="164" fontId="10" fillId="3" borderId="82" xfId="1" applyNumberFormat="1" applyFont="1" applyFill="1" applyBorder="1" applyAlignment="1" applyProtection="1">
      <alignment horizontal="right" vertical="center"/>
      <protection locked="0"/>
    </xf>
    <xf numFmtId="164" fontId="8" fillId="3" borderId="83" xfId="1" applyNumberFormat="1" applyFont="1" applyFill="1" applyBorder="1" applyAlignment="1" applyProtection="1">
      <alignment horizontal="right" vertical="center"/>
      <protection locked="0"/>
    </xf>
    <xf numFmtId="164" fontId="8" fillId="3" borderId="61" xfId="1" applyNumberFormat="1" applyFont="1" applyFill="1" applyBorder="1" applyAlignment="1" applyProtection="1">
      <alignment horizontal="right" vertical="center"/>
      <protection locked="0"/>
    </xf>
    <xf numFmtId="164" fontId="10" fillId="3" borderId="84" xfId="1" applyNumberFormat="1" applyFont="1" applyFill="1" applyBorder="1" applyAlignment="1" applyProtection="1">
      <alignment horizontal="right" vertical="center"/>
      <protection locked="0"/>
    </xf>
    <xf numFmtId="164" fontId="8" fillId="3" borderId="85" xfId="1" applyNumberFormat="1" applyFont="1" applyFill="1" applyBorder="1" applyAlignment="1" applyProtection="1">
      <alignment horizontal="right" vertical="center"/>
      <protection locked="0"/>
    </xf>
    <xf numFmtId="164" fontId="10" fillId="3" borderId="86" xfId="1" applyNumberFormat="1" applyFont="1" applyFill="1" applyBorder="1" applyAlignment="1" applyProtection="1">
      <alignment horizontal="right" vertical="center"/>
      <protection locked="0"/>
    </xf>
    <xf numFmtId="0" fontId="2" fillId="0" borderId="2" xfId="4" applyNumberFormat="1" applyFont="1" applyFill="1" applyBorder="1" applyAlignment="1" applyProtection="1">
      <alignment vertical="center"/>
    </xf>
    <xf numFmtId="0" fontId="12" fillId="0" borderId="16" xfId="1" applyFont="1" applyFill="1" applyBorder="1" applyAlignment="1" applyProtection="1">
      <alignment vertical="center" wrapText="1"/>
    </xf>
    <xf numFmtId="0" fontId="2" fillId="0" borderId="2" xfId="1" applyFont="1" applyFill="1" applyBorder="1" applyAlignment="1" applyProtection="1">
      <alignment vertical="center" wrapText="1"/>
    </xf>
    <xf numFmtId="0" fontId="2" fillId="0" borderId="0" xfId="1" applyFont="1" applyFill="1" applyBorder="1" applyAlignment="1" applyProtection="1">
      <alignment vertical="center" wrapText="1"/>
    </xf>
    <xf numFmtId="164" fontId="11" fillId="4" borderId="36" xfId="1" applyNumberFormat="1" applyFont="1" applyFill="1" applyBorder="1" applyAlignment="1" applyProtection="1">
      <alignment horizontal="right" vertical="center"/>
    </xf>
    <xf numFmtId="164" fontId="11" fillId="4" borderId="39" xfId="1" applyNumberFormat="1" applyFont="1" applyFill="1" applyBorder="1" applyAlignment="1" applyProtection="1">
      <alignment horizontal="right" vertical="center"/>
    </xf>
    <xf numFmtId="164" fontId="15" fillId="4" borderId="39" xfId="1" applyNumberFormat="1" applyFont="1" applyFill="1" applyBorder="1" applyAlignment="1" applyProtection="1">
      <alignment horizontal="right" vertical="center"/>
    </xf>
    <xf numFmtId="164" fontId="10" fillId="3" borderId="36" xfId="1" applyNumberFormat="1" applyFont="1" applyFill="1" applyBorder="1" applyAlignment="1" applyProtection="1">
      <alignment horizontal="right" vertical="center"/>
    </xf>
    <xf numFmtId="164" fontId="8" fillId="3" borderId="39" xfId="1" applyNumberFormat="1" applyFont="1" applyFill="1" applyBorder="1" applyAlignment="1" applyProtection="1">
      <alignment horizontal="right" vertical="center"/>
    </xf>
    <xf numFmtId="164" fontId="10" fillId="3" borderId="39" xfId="1" applyNumberFormat="1" applyFont="1" applyFill="1" applyBorder="1" applyAlignment="1" applyProtection="1">
      <alignment horizontal="right" vertical="center"/>
    </xf>
    <xf numFmtId="164" fontId="11" fillId="4" borderId="37" xfId="1" applyNumberFormat="1" applyFont="1" applyFill="1" applyBorder="1" applyAlignment="1" applyProtection="1">
      <alignment horizontal="right" vertical="center"/>
    </xf>
    <xf numFmtId="164" fontId="11" fillId="4" borderId="38" xfId="1" applyNumberFormat="1" applyFont="1" applyFill="1" applyBorder="1" applyAlignment="1" applyProtection="1">
      <alignment horizontal="right" vertical="center"/>
    </xf>
    <xf numFmtId="164" fontId="15" fillId="4" borderId="38" xfId="1" applyNumberFormat="1" applyFont="1" applyFill="1" applyBorder="1" applyAlignment="1" applyProtection="1">
      <alignment horizontal="right" vertical="center"/>
    </xf>
    <xf numFmtId="164" fontId="10" fillId="3" borderId="37" xfId="1" applyNumberFormat="1" applyFont="1" applyFill="1" applyBorder="1" applyAlignment="1" applyProtection="1">
      <alignment horizontal="right" vertical="center"/>
    </xf>
    <xf numFmtId="164" fontId="8" fillId="3" borderId="38" xfId="1" applyNumberFormat="1" applyFont="1" applyFill="1" applyBorder="1" applyAlignment="1" applyProtection="1">
      <alignment horizontal="right" vertical="center"/>
    </xf>
    <xf numFmtId="164" fontId="10" fillId="3" borderId="38" xfId="1" applyNumberFormat="1" applyFont="1" applyFill="1" applyBorder="1" applyAlignment="1" applyProtection="1">
      <alignment horizontal="right" vertical="center"/>
    </xf>
    <xf numFmtId="164" fontId="15" fillId="4" borderId="87" xfId="1" applyNumberFormat="1" applyFont="1" applyFill="1" applyBorder="1" applyAlignment="1" applyProtection="1">
      <alignment horizontal="right" vertical="center"/>
    </xf>
    <xf numFmtId="164" fontId="11" fillId="4" borderId="87" xfId="1" applyNumberFormat="1" applyFont="1" applyFill="1" applyBorder="1" applyAlignment="1" applyProtection="1">
      <alignment horizontal="right" vertical="center"/>
    </xf>
    <xf numFmtId="164" fontId="11" fillId="4" borderId="90" xfId="1" applyNumberFormat="1" applyFont="1" applyFill="1" applyBorder="1" applyAlignment="1" applyProtection="1">
      <alignment horizontal="right" vertical="center"/>
    </xf>
    <xf numFmtId="164" fontId="11" fillId="4" borderId="91" xfId="1" applyNumberFormat="1" applyFont="1" applyFill="1" applyBorder="1" applyAlignment="1" applyProtection="1">
      <alignment horizontal="right" vertical="center"/>
    </xf>
    <xf numFmtId="164" fontId="15" fillId="4" borderId="91" xfId="1" applyNumberFormat="1" applyFont="1" applyFill="1" applyBorder="1" applyAlignment="1" applyProtection="1">
      <alignment horizontal="right" vertical="center"/>
    </xf>
    <xf numFmtId="164" fontId="10" fillId="3" borderId="90" xfId="1" applyNumberFormat="1" applyFont="1" applyFill="1" applyBorder="1" applyAlignment="1" applyProtection="1">
      <alignment horizontal="right" vertical="center"/>
    </xf>
    <xf numFmtId="164" fontId="10" fillId="3" borderId="91" xfId="1" applyNumberFormat="1" applyFont="1" applyFill="1" applyBorder="1" applyAlignment="1" applyProtection="1">
      <alignment horizontal="right" vertical="center"/>
    </xf>
    <xf numFmtId="0" fontId="12" fillId="0" borderId="16" xfId="1" applyFont="1" applyFill="1" applyBorder="1" applyAlignment="1" applyProtection="1">
      <alignment horizontal="right" vertical="center" wrapText="1"/>
    </xf>
    <xf numFmtId="0" fontId="12" fillId="0" borderId="3" xfId="1" applyFont="1" applyFill="1" applyBorder="1" applyAlignment="1" applyProtection="1">
      <alignment vertical="center" wrapText="1"/>
    </xf>
    <xf numFmtId="0" fontId="5" fillId="0" borderId="92" xfId="1" applyFont="1" applyFill="1" applyBorder="1" applyAlignment="1" applyProtection="1">
      <alignment vertical="center" wrapText="1"/>
    </xf>
    <xf numFmtId="164" fontId="16" fillId="3" borderId="22" xfId="1" applyNumberFormat="1" applyFont="1" applyFill="1" applyBorder="1" applyAlignment="1" applyProtection="1">
      <alignment vertical="center"/>
      <protection locked="0"/>
    </xf>
    <xf numFmtId="164" fontId="16" fillId="3" borderId="0" xfId="1" applyNumberFormat="1" applyFont="1" applyFill="1" applyBorder="1" applyAlignment="1" applyProtection="1">
      <alignment vertical="center"/>
      <protection locked="0"/>
    </xf>
    <xf numFmtId="164" fontId="17" fillId="3" borderId="0" xfId="1" applyNumberFormat="1" applyFont="1" applyFill="1" applyBorder="1" applyAlignment="1" applyProtection="1">
      <alignment vertical="center"/>
      <protection locked="0"/>
    </xf>
    <xf numFmtId="164" fontId="16" fillId="3" borderId="23" xfId="1" applyNumberFormat="1" applyFont="1" applyFill="1" applyBorder="1" applyAlignment="1" applyProtection="1">
      <alignment vertical="center"/>
      <protection locked="0"/>
    </xf>
    <xf numFmtId="164" fontId="18" fillId="4" borderId="24" xfId="1" applyNumberFormat="1" applyFont="1" applyFill="1" applyBorder="1" applyAlignment="1" applyProtection="1">
      <alignment vertical="center"/>
      <protection locked="0"/>
    </xf>
    <xf numFmtId="0" fontId="5" fillId="2" borderId="7" xfId="2" applyFont="1" applyFill="1" applyBorder="1" applyAlignment="1" applyProtection="1">
      <alignment horizontal="center" vertical="top" wrapText="1"/>
      <protection hidden="1"/>
    </xf>
    <xf numFmtId="0" fontId="6" fillId="2" borderId="7" xfId="2" applyFont="1" applyFill="1" applyBorder="1" applyAlignment="1" applyProtection="1">
      <alignment horizontal="center" vertical="top" wrapText="1"/>
      <protection hidden="1"/>
    </xf>
    <xf numFmtId="0" fontId="6" fillId="2" borderId="4" xfId="2" applyFont="1" applyFill="1" applyBorder="1" applyAlignment="1" applyProtection="1">
      <alignment horizontal="center" vertical="top" wrapText="1"/>
      <protection hidden="1"/>
    </xf>
    <xf numFmtId="0" fontId="6" fillId="2" borderId="5" xfId="2" applyFont="1" applyFill="1" applyBorder="1" applyAlignment="1" applyProtection="1">
      <alignment horizontal="center" vertical="top" wrapText="1"/>
      <protection hidden="1"/>
    </xf>
    <xf numFmtId="164" fontId="11" fillId="5" borderId="37" xfId="1" applyNumberFormat="1" applyFont="1" applyFill="1" applyBorder="1" applyAlignment="1" applyProtection="1">
      <alignment horizontal="right" vertical="center"/>
      <protection locked="0"/>
    </xf>
    <xf numFmtId="164" fontId="11" fillId="5" borderId="77" xfId="1" applyNumberFormat="1" applyFont="1" applyFill="1" applyBorder="1" applyAlignment="1" applyProtection="1">
      <alignment horizontal="right" vertical="center"/>
      <protection locked="0"/>
    </xf>
    <xf numFmtId="164" fontId="15" fillId="5" borderId="77" xfId="1" applyNumberFormat="1" applyFont="1" applyFill="1" applyBorder="1" applyAlignment="1" applyProtection="1">
      <alignment horizontal="right" vertical="center"/>
      <protection locked="0"/>
    </xf>
    <xf numFmtId="164" fontId="11" fillId="5" borderId="24" xfId="1" applyNumberFormat="1" applyFont="1" applyFill="1" applyBorder="1" applyAlignment="1" applyProtection="1">
      <alignment vertical="center"/>
      <protection locked="0"/>
    </xf>
    <xf numFmtId="164" fontId="11" fillId="5" borderId="35" xfId="1" applyNumberFormat="1" applyFont="1" applyFill="1" applyBorder="1" applyAlignment="1" applyProtection="1">
      <alignment horizontal="right" vertical="center"/>
      <protection locked="0"/>
    </xf>
    <xf numFmtId="164" fontId="11" fillId="5" borderId="24" xfId="1" applyNumberFormat="1" applyFont="1" applyFill="1" applyBorder="1" applyAlignment="1" applyProtection="1">
      <alignment horizontal="right" vertical="center"/>
      <protection locked="0"/>
    </xf>
    <xf numFmtId="164" fontId="11" fillId="5" borderId="29" xfId="1" applyNumberFormat="1" applyFont="1" applyFill="1" applyBorder="1" applyAlignment="1" applyProtection="1">
      <alignment horizontal="right" vertical="center"/>
      <protection locked="0"/>
    </xf>
    <xf numFmtId="164" fontId="11" fillId="5" borderId="29" xfId="1" applyNumberFormat="1" applyFont="1" applyFill="1" applyBorder="1" applyAlignment="1" applyProtection="1">
      <alignment vertical="center"/>
      <protection locked="0"/>
    </xf>
    <xf numFmtId="164" fontId="11" fillId="5" borderId="15" xfId="1" applyNumberFormat="1" applyFont="1" applyFill="1" applyBorder="1" applyAlignment="1" applyProtection="1">
      <alignment vertical="center"/>
      <protection locked="0"/>
    </xf>
    <xf numFmtId="164" fontId="11" fillId="5" borderId="15" xfId="1" applyNumberFormat="1" applyFont="1" applyFill="1" applyBorder="1" applyAlignment="1" applyProtection="1">
      <alignment horizontal="right" vertical="center"/>
      <protection locked="0"/>
    </xf>
    <xf numFmtId="164" fontId="11" fillId="5" borderId="81" xfId="1" applyNumberFormat="1" applyFont="1" applyFill="1" applyBorder="1" applyAlignment="1" applyProtection="1">
      <alignment horizontal="right" vertical="center"/>
      <protection locked="0"/>
    </xf>
    <xf numFmtId="164" fontId="11" fillId="5" borderId="34" xfId="1" applyNumberFormat="1" applyFont="1" applyFill="1" applyBorder="1" applyAlignment="1" applyProtection="1">
      <alignment horizontal="right" vertical="center"/>
      <protection locked="0"/>
    </xf>
    <xf numFmtId="164" fontId="11" fillId="5" borderId="38" xfId="1" applyNumberFormat="1" applyFont="1" applyFill="1" applyBorder="1" applyAlignment="1" applyProtection="1">
      <alignment horizontal="right" vertical="center"/>
      <protection locked="0"/>
    </xf>
    <xf numFmtId="164" fontId="15" fillId="5" borderId="38" xfId="1" applyNumberFormat="1" applyFont="1" applyFill="1" applyBorder="1" applyAlignment="1" applyProtection="1">
      <alignment horizontal="right" vertical="center"/>
      <protection locked="0"/>
    </xf>
    <xf numFmtId="164" fontId="11" fillId="5" borderId="39" xfId="1" applyNumberFormat="1" applyFont="1" applyFill="1" applyBorder="1" applyAlignment="1" applyProtection="1">
      <alignment horizontal="right" vertical="center"/>
      <protection locked="0"/>
    </xf>
    <xf numFmtId="164" fontId="15" fillId="5" borderId="39" xfId="1" applyNumberFormat="1" applyFont="1" applyFill="1" applyBorder="1" applyAlignment="1" applyProtection="1">
      <alignment horizontal="right" vertical="center"/>
      <protection locked="0"/>
    </xf>
    <xf numFmtId="164" fontId="11" fillId="5" borderId="56" xfId="1" applyNumberFormat="1" applyFont="1" applyFill="1" applyBorder="1" applyAlignment="1" applyProtection="1">
      <alignment horizontal="right" vertical="center"/>
      <protection locked="0"/>
    </xf>
    <xf numFmtId="164" fontId="11" fillId="5" borderId="57" xfId="1" applyNumberFormat="1" applyFont="1" applyFill="1" applyBorder="1" applyAlignment="1" applyProtection="1">
      <alignment horizontal="right" vertical="center"/>
      <protection locked="0"/>
    </xf>
    <xf numFmtId="164" fontId="11" fillId="5" borderId="41" xfId="1" applyNumberFormat="1" applyFont="1" applyFill="1" applyBorder="1" applyAlignment="1" applyProtection="1">
      <alignment horizontal="right" vertical="center"/>
      <protection locked="0"/>
    </xf>
    <xf numFmtId="164" fontId="11" fillId="5" borderId="54" xfId="1" applyNumberFormat="1" applyFont="1" applyFill="1" applyBorder="1" applyAlignment="1" applyProtection="1">
      <alignment horizontal="right" vertical="center"/>
      <protection locked="0"/>
    </xf>
    <xf numFmtId="164" fontId="11" fillId="5" borderId="70" xfId="1" applyNumberFormat="1" applyFont="1" applyFill="1" applyBorder="1" applyAlignment="1" applyProtection="1">
      <alignment vertical="center"/>
      <protection locked="0"/>
    </xf>
    <xf numFmtId="164" fontId="11" fillId="5" borderId="70" xfId="1" applyNumberFormat="1" applyFont="1" applyFill="1" applyBorder="1" applyAlignment="1" applyProtection="1">
      <alignment horizontal="right" vertical="center"/>
      <protection locked="0"/>
    </xf>
    <xf numFmtId="0" fontId="5" fillId="2" borderId="5" xfId="2" applyFont="1" applyFill="1" applyBorder="1" applyAlignment="1" applyProtection="1">
      <alignment horizontal="center" vertical="top" wrapText="1"/>
      <protection hidden="1"/>
    </xf>
    <xf numFmtId="0" fontId="21" fillId="0" borderId="1" xfId="1" applyFont="1" applyFill="1" applyBorder="1" applyAlignment="1" applyProtection="1">
      <alignment vertical="center" wrapText="1"/>
      <protection hidden="1"/>
    </xf>
    <xf numFmtId="0" fontId="21" fillId="0" borderId="0" xfId="1" applyFont="1" applyFill="1" applyBorder="1" applyAlignment="1" applyProtection="1">
      <alignment vertical="center" wrapText="1"/>
      <protection hidden="1"/>
    </xf>
    <xf numFmtId="0" fontId="26" fillId="0" borderId="18" xfId="1" quotePrefix="1" applyFont="1" applyFill="1" applyBorder="1" applyAlignment="1" applyProtection="1">
      <alignment vertical="center" wrapText="1"/>
      <protection hidden="1"/>
    </xf>
    <xf numFmtId="0" fontId="27" fillId="0" borderId="0" xfId="1" applyFont="1" applyFill="1" applyBorder="1" applyAlignment="1" applyProtection="1">
      <alignment vertical="center" wrapText="1"/>
      <protection hidden="1"/>
    </xf>
    <xf numFmtId="164" fontId="24" fillId="4" borderId="37" xfId="1" applyNumberFormat="1" applyFont="1" applyFill="1" applyBorder="1" applyAlignment="1" applyProtection="1">
      <alignment horizontal="right" vertical="center"/>
      <protection locked="0"/>
    </xf>
    <xf numFmtId="164" fontId="24" fillId="4" borderId="38" xfId="1" applyNumberFormat="1" applyFont="1" applyFill="1" applyBorder="1" applyAlignment="1" applyProtection="1">
      <alignment horizontal="right" vertical="center"/>
      <protection locked="0"/>
    </xf>
    <xf numFmtId="164" fontId="28" fillId="4" borderId="38" xfId="1" applyNumberFormat="1" applyFont="1" applyFill="1" applyBorder="1" applyAlignment="1" applyProtection="1">
      <alignment horizontal="right" vertical="center"/>
      <protection locked="0"/>
    </xf>
    <xf numFmtId="164" fontId="25" fillId="3" borderId="0" xfId="1" applyNumberFormat="1" applyFont="1" applyFill="1" applyBorder="1" applyAlignment="1" applyProtection="1">
      <alignment horizontal="right" vertical="center"/>
      <protection locked="0"/>
    </xf>
    <xf numFmtId="164" fontId="29" fillId="3" borderId="0" xfId="1" applyNumberFormat="1" applyFont="1" applyFill="1" applyBorder="1" applyAlignment="1" applyProtection="1">
      <alignment horizontal="right" vertical="center"/>
      <protection locked="0"/>
    </xf>
    <xf numFmtId="164" fontId="24" fillId="4" borderId="24" xfId="1" applyNumberFormat="1" applyFont="1" applyFill="1" applyBorder="1" applyAlignment="1" applyProtection="1">
      <alignment horizontal="right" vertical="center"/>
      <protection locked="0"/>
    </xf>
    <xf numFmtId="0" fontId="30" fillId="0" borderId="0" xfId="1" applyFont="1" applyFill="1" applyBorder="1" applyAlignment="1" applyProtection="1">
      <alignment vertical="center" wrapText="1"/>
      <protection hidden="1"/>
    </xf>
    <xf numFmtId="164" fontId="24" fillId="4" borderId="29" xfId="1" applyNumberFormat="1" applyFont="1" applyFill="1" applyBorder="1" applyAlignment="1" applyProtection="1">
      <alignment horizontal="right" vertical="center"/>
      <protection locked="0"/>
    </xf>
    <xf numFmtId="164" fontId="24" fillId="4" borderId="15" xfId="1" applyNumberFormat="1" applyFont="1" applyFill="1" applyBorder="1" applyAlignment="1" applyProtection="1">
      <alignment horizontal="right" vertical="center"/>
      <protection locked="0"/>
    </xf>
    <xf numFmtId="164" fontId="24" fillId="4" borderId="35" xfId="1" applyNumberFormat="1" applyFont="1" applyFill="1" applyBorder="1" applyAlignment="1" applyProtection="1">
      <alignment horizontal="right" vertical="center"/>
      <protection locked="0"/>
    </xf>
    <xf numFmtId="164" fontId="25" fillId="3" borderId="34" xfId="1" applyNumberFormat="1" applyFont="1" applyFill="1" applyBorder="1" applyAlignment="1" applyProtection="1">
      <alignment horizontal="right" vertical="center"/>
      <protection locked="0"/>
    </xf>
    <xf numFmtId="0" fontId="21" fillId="0" borderId="0" xfId="4" applyNumberFormat="1" applyFont="1" applyFill="1" applyBorder="1" applyAlignment="1" applyProtection="1">
      <alignment vertical="center"/>
      <protection hidden="1"/>
    </xf>
    <xf numFmtId="164" fontId="24" fillId="4" borderId="41" xfId="1" applyNumberFormat="1" applyFont="1" applyFill="1" applyBorder="1" applyAlignment="1" applyProtection="1">
      <alignment horizontal="right" vertical="center"/>
      <protection locked="0"/>
    </xf>
    <xf numFmtId="164" fontId="28" fillId="4" borderId="39" xfId="1" applyNumberFormat="1" applyFont="1" applyFill="1" applyBorder="1" applyAlignment="1" applyProtection="1">
      <alignment horizontal="right" vertical="center"/>
      <protection locked="0"/>
    </xf>
    <xf numFmtId="164" fontId="28" fillId="4" borderId="55" xfId="1" applyNumberFormat="1" applyFont="1" applyFill="1" applyBorder="1" applyAlignment="1" applyProtection="1">
      <alignment horizontal="right" vertical="center"/>
      <protection locked="0"/>
    </xf>
    <xf numFmtId="164" fontId="24" fillId="4" borderId="30" xfId="1" applyNumberFormat="1" applyFont="1" applyFill="1" applyBorder="1" applyAlignment="1" applyProtection="1">
      <alignment horizontal="right" vertical="center"/>
      <protection locked="0"/>
    </xf>
    <xf numFmtId="164" fontId="24" fillId="4" borderId="56" xfId="1" applyNumberFormat="1" applyFont="1" applyFill="1" applyBorder="1" applyAlignment="1" applyProtection="1">
      <alignment horizontal="right" vertical="center"/>
      <protection locked="0"/>
    </xf>
    <xf numFmtId="164" fontId="24" fillId="4" borderId="57" xfId="1" applyNumberFormat="1" applyFont="1" applyFill="1" applyBorder="1" applyAlignment="1" applyProtection="1">
      <alignment horizontal="right" vertical="center"/>
      <protection locked="0"/>
    </xf>
    <xf numFmtId="164" fontId="25" fillId="3" borderId="58" xfId="1" applyNumberFormat="1" applyFont="1" applyFill="1" applyBorder="1" applyAlignment="1" applyProtection="1">
      <alignment horizontal="right" vertical="center"/>
      <protection locked="0"/>
    </xf>
    <xf numFmtId="164" fontId="25" fillId="3" borderId="59" xfId="1" applyNumberFormat="1" applyFont="1" applyFill="1" applyBorder="1" applyAlignment="1" applyProtection="1">
      <alignment horizontal="right" vertical="center"/>
      <protection locked="0"/>
    </xf>
    <xf numFmtId="164" fontId="29" fillId="3" borderId="59" xfId="1" applyNumberFormat="1" applyFont="1" applyFill="1" applyBorder="1" applyAlignment="1" applyProtection="1">
      <alignment horizontal="right" vertical="center"/>
      <protection locked="0"/>
    </xf>
    <xf numFmtId="164" fontId="24" fillId="4" borderId="60" xfId="1" applyNumberFormat="1" applyFont="1" applyFill="1" applyBorder="1" applyAlignment="1" applyProtection="1">
      <alignment horizontal="right" vertical="center"/>
      <protection locked="0"/>
    </xf>
    <xf numFmtId="164" fontId="24" fillId="4" borderId="61" xfId="1" applyNumberFormat="1" applyFont="1" applyFill="1" applyBorder="1" applyAlignment="1" applyProtection="1">
      <alignment horizontal="right" vertical="center"/>
      <protection locked="0"/>
    </xf>
    <xf numFmtId="164" fontId="24" fillId="4" borderId="62" xfId="1" applyNumberFormat="1" applyFont="1" applyFill="1" applyBorder="1" applyAlignment="1" applyProtection="1">
      <alignment horizontal="right" vertical="center"/>
      <protection locked="0"/>
    </xf>
    <xf numFmtId="164" fontId="24" fillId="4" borderId="63" xfId="1" applyNumberFormat="1" applyFont="1" applyFill="1" applyBorder="1" applyAlignment="1" applyProtection="1">
      <alignment horizontal="right" vertical="center"/>
      <protection locked="0"/>
    </xf>
    <xf numFmtId="164" fontId="24" fillId="4" borderId="23" xfId="1" applyNumberFormat="1" applyFont="1" applyFill="1" applyBorder="1" applyAlignment="1" applyProtection="1">
      <alignment horizontal="right" vertical="center"/>
      <protection locked="0"/>
    </xf>
    <xf numFmtId="164" fontId="24" fillId="4" borderId="47" xfId="1" applyNumberFormat="1" applyFont="1" applyFill="1" applyBorder="1" applyAlignment="1" applyProtection="1">
      <alignment horizontal="right" vertical="center"/>
      <protection locked="0"/>
    </xf>
    <xf numFmtId="164" fontId="24" fillId="4" borderId="65" xfId="1" applyNumberFormat="1" applyFont="1" applyFill="1" applyBorder="1" applyAlignment="1" applyProtection="1">
      <alignment horizontal="right" vertical="center"/>
      <protection locked="0"/>
    </xf>
    <xf numFmtId="164" fontId="24" fillId="4" borderId="66" xfId="1" applyNumberFormat="1" applyFont="1" applyFill="1" applyBorder="1" applyAlignment="1" applyProtection="1">
      <alignment horizontal="right" vertical="center"/>
      <protection locked="0"/>
    </xf>
    <xf numFmtId="164" fontId="24" fillId="4" borderId="67" xfId="1" applyNumberFormat="1" applyFont="1" applyFill="1" applyBorder="1" applyAlignment="1" applyProtection="1">
      <alignment horizontal="right" vertical="center"/>
      <protection locked="0"/>
    </xf>
    <xf numFmtId="164" fontId="24" fillId="4" borderId="68" xfId="1" applyNumberFormat="1" applyFont="1" applyFill="1" applyBorder="1" applyAlignment="1" applyProtection="1">
      <alignment horizontal="right" vertical="center"/>
      <protection locked="0"/>
    </xf>
    <xf numFmtId="164" fontId="24" fillId="4" borderId="70" xfId="1" applyNumberFormat="1" applyFont="1" applyFill="1" applyBorder="1" applyAlignment="1" applyProtection="1">
      <alignment horizontal="right" vertical="center"/>
      <protection locked="0"/>
    </xf>
    <xf numFmtId="0" fontId="21" fillId="0" borderId="2" xfId="4" applyNumberFormat="1" applyFont="1" applyFill="1" applyBorder="1" applyAlignment="1" applyProtection="1">
      <alignment vertical="center"/>
      <protection hidden="1"/>
    </xf>
    <xf numFmtId="0" fontId="26" fillId="0" borderId="16" xfId="1" applyFont="1" applyFill="1" applyBorder="1" applyAlignment="1" applyProtection="1">
      <alignment vertical="center" wrapText="1"/>
      <protection hidden="1"/>
    </xf>
    <xf numFmtId="0" fontId="21" fillId="0" borderId="2" xfId="1" applyFont="1" applyFill="1" applyBorder="1" applyAlignment="1" applyProtection="1">
      <alignment vertical="center" wrapText="1"/>
      <protection hidden="1"/>
    </xf>
    <xf numFmtId="0" fontId="21" fillId="0" borderId="72" xfId="4" applyNumberFormat="1" applyFont="1" applyFill="1" applyBorder="1" applyAlignment="1" applyProtection="1">
      <alignment vertical="center"/>
      <protection hidden="1"/>
    </xf>
    <xf numFmtId="0" fontId="19" fillId="0" borderId="73" xfId="1" applyFont="1" applyFill="1" applyBorder="1" applyAlignment="1" applyProtection="1">
      <alignment vertical="center"/>
    </xf>
    <xf numFmtId="0" fontId="19" fillId="0" borderId="73" xfId="1" applyFont="1" applyFill="1" applyBorder="1" applyAlignment="1" applyProtection="1">
      <alignment vertical="center" wrapText="1"/>
    </xf>
    <xf numFmtId="0" fontId="19" fillId="0" borderId="72" xfId="1" applyFont="1" applyFill="1" applyBorder="1" applyAlignment="1" applyProtection="1">
      <alignment vertical="center" wrapText="1"/>
      <protection hidden="1"/>
    </xf>
    <xf numFmtId="0" fontId="21" fillId="0" borderId="0" xfId="1" applyFont="1" applyFill="1" applyAlignment="1" applyProtection="1">
      <alignment vertical="center" wrapText="1"/>
      <protection hidden="1"/>
    </xf>
    <xf numFmtId="0" fontId="31" fillId="0" borderId="0" xfId="1" applyFont="1" applyAlignment="1" applyProtection="1">
      <alignment vertical="center"/>
      <protection hidden="1"/>
    </xf>
    <xf numFmtId="0" fontId="21" fillId="0" borderId="72" xfId="4" applyNumberFormat="1" applyFont="1" applyFill="1" applyBorder="1" applyAlignment="1" applyProtection="1">
      <alignment vertical="center"/>
    </xf>
    <xf numFmtId="0" fontId="31" fillId="0" borderId="0" xfId="1" applyFont="1" applyProtection="1">
      <protection hidden="1"/>
    </xf>
    <xf numFmtId="0" fontId="19" fillId="0" borderId="0" xfId="1" applyFont="1" applyFill="1" applyAlignment="1" applyProtection="1">
      <alignment vertical="center" wrapText="1"/>
    </xf>
    <xf numFmtId="0" fontId="19" fillId="0" borderId="0" xfId="1" applyFont="1" applyFill="1" applyAlignment="1" applyProtection="1">
      <alignment vertical="center" wrapText="1"/>
      <protection hidden="1"/>
    </xf>
    <xf numFmtId="0" fontId="34" fillId="0" borderId="71" xfId="1" applyFont="1" applyFill="1" applyBorder="1" applyAlignment="1" applyProtection="1">
      <alignment vertical="center" wrapText="1"/>
      <protection hidden="1"/>
    </xf>
    <xf numFmtId="0" fontId="34" fillId="0" borderId="72" xfId="1" applyFont="1" applyFill="1" applyBorder="1" applyAlignment="1" applyProtection="1">
      <alignment vertical="center" wrapText="1"/>
      <protection hidden="1"/>
    </xf>
    <xf numFmtId="0" fontId="35" fillId="0" borderId="0" xfId="1" applyFont="1" applyFill="1" applyAlignment="1" applyProtection="1">
      <alignment vertical="center"/>
      <protection hidden="1"/>
    </xf>
    <xf numFmtId="0" fontId="34" fillId="0" borderId="72" xfId="1" applyFont="1" applyFill="1" applyBorder="1" applyAlignment="1" applyProtection="1">
      <alignment vertical="center" wrapText="1"/>
    </xf>
    <xf numFmtId="0" fontId="35" fillId="0" borderId="0" xfId="2" applyFont="1" applyAlignment="1" applyProtection="1">
      <alignment vertical="top"/>
      <protection hidden="1"/>
    </xf>
    <xf numFmtId="0" fontId="34" fillId="0" borderId="2" xfId="1" applyFont="1" applyFill="1" applyBorder="1" applyAlignment="1" applyProtection="1">
      <alignment vertical="center" wrapText="1"/>
    </xf>
    <xf numFmtId="0" fontId="35" fillId="0" borderId="0" xfId="4" applyNumberFormat="1" applyFont="1" applyFill="1" applyBorder="1" applyAlignment="1" applyProtection="1">
      <alignment vertical="center"/>
    </xf>
    <xf numFmtId="0" fontId="42" fillId="0" borderId="0" xfId="2" applyFont="1" applyAlignment="1" applyProtection="1">
      <alignment vertical="top"/>
    </xf>
    <xf numFmtId="0" fontId="42" fillId="0" borderId="0" xfId="2" applyFont="1" applyAlignment="1" applyProtection="1">
      <alignment vertical="top"/>
      <protection hidden="1"/>
    </xf>
    <xf numFmtId="0" fontId="35" fillId="0" borderId="0" xfId="4" applyNumberFormat="1" applyFont="1" applyFill="1" applyBorder="1" applyAlignment="1" applyProtection="1">
      <alignment vertical="top"/>
    </xf>
    <xf numFmtId="0" fontId="7" fillId="6" borderId="7" xfId="2" applyFont="1" applyFill="1" applyBorder="1" applyAlignment="1" applyProtection="1">
      <alignment horizontal="center" vertical="top" wrapText="1"/>
      <protection hidden="1"/>
    </xf>
    <xf numFmtId="0" fontId="6" fillId="6" borderId="7" xfId="2" applyFont="1" applyFill="1" applyBorder="1" applyAlignment="1" applyProtection="1">
      <alignment horizontal="center" vertical="top" wrapText="1"/>
      <protection hidden="1"/>
    </xf>
    <xf numFmtId="0" fontId="5" fillId="6" borderId="7" xfId="2" applyFont="1" applyFill="1" applyBorder="1" applyAlignment="1" applyProtection="1">
      <alignment horizontal="center" vertical="top" wrapText="1"/>
      <protection hidden="1"/>
    </xf>
    <xf numFmtId="0" fontId="6" fillId="6" borderId="10" xfId="2" applyFont="1" applyFill="1" applyBorder="1" applyAlignment="1" applyProtection="1">
      <alignment horizontal="center" vertical="top" wrapText="1"/>
      <protection hidden="1"/>
    </xf>
    <xf numFmtId="0" fontId="6" fillId="6" borderId="7" xfId="1" applyFont="1" applyFill="1" applyBorder="1" applyAlignment="1" applyProtection="1">
      <alignment horizontal="center" vertical="center"/>
      <protection hidden="1"/>
    </xf>
    <xf numFmtId="0" fontId="23" fillId="6" borderId="15" xfId="3" applyNumberFormat="1" applyFont="1" applyFill="1" applyBorder="1" applyAlignment="1" applyProtection="1">
      <alignment horizontal="left" vertical="center" wrapText="1"/>
      <protection hidden="1"/>
    </xf>
    <xf numFmtId="0" fontId="21" fillId="6" borderId="27" xfId="3" applyNumberFormat="1" applyFont="1" applyFill="1" applyBorder="1" applyAlignment="1" applyProtection="1">
      <alignment horizontal="left" vertical="center" wrapText="1"/>
      <protection hidden="1"/>
    </xf>
    <xf numFmtId="0" fontId="21" fillId="6" borderId="30" xfId="3" applyNumberFormat="1" applyFont="1" applyFill="1" applyBorder="1" applyAlignment="1" applyProtection="1">
      <alignment horizontal="left" vertical="center" wrapText="1"/>
      <protection hidden="1"/>
    </xf>
    <xf numFmtId="0" fontId="21" fillId="6" borderId="36" xfId="3" applyNumberFormat="1" applyFont="1" applyFill="1" applyBorder="1" applyAlignment="1" applyProtection="1">
      <alignment horizontal="left" vertical="center" wrapText="1"/>
      <protection hidden="1"/>
    </xf>
    <xf numFmtId="0" fontId="21" fillId="6" borderId="37" xfId="3" applyNumberFormat="1" applyFont="1" applyFill="1" applyBorder="1" applyAlignment="1" applyProtection="1">
      <alignment horizontal="left" vertical="center" wrapText="1"/>
      <protection hidden="1"/>
    </xf>
    <xf numFmtId="0" fontId="21" fillId="6" borderId="21" xfId="3" applyNumberFormat="1" applyFont="1" applyFill="1" applyBorder="1" applyAlignment="1" applyProtection="1">
      <alignment horizontal="left" vertical="center" wrapText="1"/>
      <protection hidden="1"/>
    </xf>
    <xf numFmtId="0" fontId="21" fillId="6" borderId="44" xfId="3" applyNumberFormat="1" applyFont="1" applyFill="1" applyBorder="1" applyAlignment="1" applyProtection="1">
      <alignment horizontal="left" vertical="center" wrapText="1"/>
      <protection hidden="1"/>
    </xf>
    <xf numFmtId="0" fontId="23" fillId="6" borderId="47" xfId="3" applyNumberFormat="1" applyFont="1" applyFill="1" applyBorder="1" applyAlignment="1" applyProtection="1">
      <alignment horizontal="left" vertical="center" wrapText="1"/>
      <protection hidden="1"/>
    </xf>
    <xf numFmtId="0" fontId="22" fillId="6" borderId="7" xfId="2" applyFont="1" applyFill="1" applyBorder="1" applyAlignment="1" applyProtection="1">
      <alignment horizontal="center" vertical="top" wrapText="1"/>
      <protection hidden="1"/>
    </xf>
    <xf numFmtId="0" fontId="20" fillId="6" borderId="13" xfId="2" applyFont="1" applyFill="1" applyBorder="1" applyAlignment="1" applyProtection="1">
      <alignment horizontal="center" vertical="top" wrapText="1"/>
      <protection hidden="1"/>
    </xf>
    <xf numFmtId="0" fontId="19" fillId="6" borderId="13" xfId="2" applyFont="1" applyFill="1" applyBorder="1" applyAlignment="1" applyProtection="1">
      <alignment horizontal="center" vertical="top" wrapText="1"/>
      <protection hidden="1"/>
    </xf>
    <xf numFmtId="0" fontId="6" fillId="6" borderId="4" xfId="1" applyFont="1" applyFill="1" applyBorder="1" applyAlignment="1" applyProtection="1">
      <alignment horizontal="center" vertical="top" wrapText="1"/>
      <protection hidden="1"/>
    </xf>
    <xf numFmtId="0" fontId="7" fillId="6" borderId="13" xfId="2" applyFont="1" applyFill="1" applyBorder="1" applyAlignment="1" applyProtection="1">
      <alignment horizontal="center" vertical="top" wrapText="1"/>
      <protection hidden="1"/>
    </xf>
    <xf numFmtId="0" fontId="44" fillId="0" borderId="0" xfId="0" applyFont="1"/>
    <xf numFmtId="0" fontId="2" fillId="6" borderId="96" xfId="3" applyFont="1" applyFill="1" applyBorder="1" applyAlignment="1">
      <alignment horizontal="left" vertical="center" wrapText="1"/>
    </xf>
    <xf numFmtId="0" fontId="6" fillId="6" borderId="13" xfId="2" applyFont="1" applyFill="1" applyBorder="1" applyAlignment="1" applyProtection="1">
      <alignment horizontal="center" vertical="top" wrapText="1"/>
      <protection hidden="1"/>
    </xf>
    <xf numFmtId="0" fontId="5" fillId="6" borderId="13" xfId="2" applyFont="1" applyFill="1" applyBorder="1" applyAlignment="1" applyProtection="1">
      <alignment horizontal="center" vertical="top" wrapText="1"/>
      <protection hidden="1"/>
    </xf>
    <xf numFmtId="0" fontId="46" fillId="6" borderId="53" xfId="1" applyNumberFormat="1" applyFont="1" applyFill="1" applyBorder="1" applyAlignment="1" applyProtection="1">
      <alignment horizontal="left" vertical="center" wrapText="1"/>
      <protection hidden="1"/>
    </xf>
    <xf numFmtId="0" fontId="9" fillId="6" borderId="70" xfId="3" applyNumberFormat="1" applyFont="1" applyFill="1" applyBorder="1" applyAlignment="1" applyProtection="1">
      <alignment horizontal="left" vertical="center" wrapText="1"/>
      <protection hidden="1"/>
    </xf>
    <xf numFmtId="0" fontId="9" fillId="6" borderId="15" xfId="3" applyNumberFormat="1" applyFont="1" applyFill="1" applyBorder="1" applyAlignment="1" applyProtection="1">
      <alignment horizontal="left" vertical="center" wrapText="1"/>
      <protection hidden="1"/>
    </xf>
    <xf numFmtId="0" fontId="2" fillId="6" borderId="27" xfId="3" applyNumberFormat="1" applyFont="1" applyFill="1" applyBorder="1" applyAlignment="1" applyProtection="1">
      <alignment horizontal="left" vertical="center" wrapText="1"/>
      <protection hidden="1"/>
    </xf>
    <xf numFmtId="0" fontId="2" fillId="6" borderId="30" xfId="3" applyNumberFormat="1" applyFont="1" applyFill="1" applyBorder="1" applyAlignment="1" applyProtection="1">
      <alignment horizontal="left" vertical="center" wrapText="1"/>
      <protection hidden="1"/>
    </xf>
    <xf numFmtId="0" fontId="2" fillId="6" borderId="36" xfId="3" applyNumberFormat="1" applyFont="1" applyFill="1" applyBorder="1" applyAlignment="1" applyProtection="1">
      <alignment horizontal="left" vertical="center" wrapText="1"/>
      <protection hidden="1"/>
    </xf>
    <xf numFmtId="0" fontId="2" fillId="6" borderId="37" xfId="3" applyNumberFormat="1" applyFont="1" applyFill="1" applyBorder="1" applyAlignment="1" applyProtection="1">
      <alignment horizontal="left" vertical="center" wrapText="1"/>
      <protection hidden="1"/>
    </xf>
    <xf numFmtId="0" fontId="2" fillId="6" borderId="21" xfId="3" applyNumberFormat="1" applyFont="1" applyFill="1" applyBorder="1" applyAlignment="1" applyProtection="1">
      <alignment horizontal="left" vertical="center" wrapText="1"/>
      <protection hidden="1"/>
    </xf>
    <xf numFmtId="0" fontId="2" fillId="6" borderId="44" xfId="3" applyNumberFormat="1" applyFont="1" applyFill="1" applyBorder="1" applyAlignment="1" applyProtection="1">
      <alignment horizontal="left" vertical="center" wrapText="1"/>
      <protection hidden="1"/>
    </xf>
    <xf numFmtId="0" fontId="9" fillId="6" borderId="47" xfId="3" applyNumberFormat="1" applyFont="1" applyFill="1" applyBorder="1" applyAlignment="1" applyProtection="1">
      <alignment horizontal="left" vertical="center" wrapText="1"/>
      <protection hidden="1"/>
    </xf>
    <xf numFmtId="0" fontId="4" fillId="6" borderId="53" xfId="1" applyNumberFormat="1" applyFont="1" applyFill="1" applyBorder="1" applyAlignment="1" applyProtection="1">
      <alignment horizontal="left" vertical="center" wrapText="1"/>
      <protection hidden="1"/>
    </xf>
    <xf numFmtId="0" fontId="6" fillId="6" borderId="5" xfId="2" applyFont="1" applyFill="1" applyBorder="1" applyAlignment="1" applyProtection="1">
      <alignment horizontal="center" vertical="top" wrapText="1"/>
      <protection hidden="1"/>
    </xf>
    <xf numFmtId="0" fontId="2" fillId="6" borderId="89" xfId="3" applyNumberFormat="1" applyFont="1" applyFill="1" applyBorder="1" applyAlignment="1" applyProtection="1">
      <alignment horizontal="left" vertical="center" wrapText="1"/>
      <protection hidden="1"/>
    </xf>
    <xf numFmtId="0" fontId="5" fillId="0" borderId="71" xfId="1" applyFont="1" applyFill="1" applyBorder="1" applyAlignment="1" applyProtection="1">
      <alignment vertical="center" wrapText="1"/>
      <protection hidden="1"/>
    </xf>
    <xf numFmtId="0" fontId="7" fillId="6" borderId="93" xfId="2" applyFont="1" applyFill="1" applyBorder="1" applyAlignment="1" applyProtection="1">
      <alignment vertical="center" wrapText="1"/>
    </xf>
    <xf numFmtId="0" fontId="6" fillId="6" borderId="93" xfId="2" applyFont="1" applyFill="1" applyBorder="1" applyAlignment="1" applyProtection="1">
      <alignment vertical="center" wrapText="1"/>
    </xf>
    <xf numFmtId="0" fontId="5" fillId="6" borderId="95" xfId="2" applyFont="1" applyFill="1" applyBorder="1" applyAlignment="1" applyProtection="1">
      <alignment vertical="center" wrapText="1"/>
    </xf>
    <xf numFmtId="0" fontId="5" fillId="6" borderId="25" xfId="2" applyFont="1" applyFill="1" applyBorder="1" applyAlignment="1" applyProtection="1">
      <alignment horizontal="left" vertical="center" wrapText="1" indent="2"/>
    </xf>
    <xf numFmtId="0" fontId="5" fillId="6" borderId="43" xfId="2" applyFont="1" applyFill="1" applyBorder="1" applyAlignment="1" applyProtection="1">
      <alignment horizontal="left" vertical="center" wrapText="1" indent="2"/>
    </xf>
    <xf numFmtId="0" fontId="5" fillId="6" borderId="25" xfId="2" applyFont="1" applyFill="1" applyBorder="1" applyAlignment="1" applyProtection="1">
      <alignment horizontal="left" vertical="center" wrapText="1" indent="1"/>
    </xf>
    <xf numFmtId="0" fontId="5" fillId="6" borderId="43" xfId="2" applyFont="1" applyFill="1" applyBorder="1" applyAlignment="1" applyProtection="1">
      <alignment vertical="center" wrapText="1"/>
    </xf>
    <xf numFmtId="0" fontId="39" fillId="6" borderId="93" xfId="2" applyFont="1" applyFill="1" applyBorder="1" applyAlignment="1" applyProtection="1">
      <alignment vertical="center" wrapText="1"/>
    </xf>
    <xf numFmtId="0" fontId="5" fillId="0" borderId="71" xfId="1" applyFont="1" applyFill="1" applyBorder="1" applyAlignment="1" applyProtection="1">
      <alignment vertical="center" wrapText="1"/>
    </xf>
    <xf numFmtId="0" fontId="34" fillId="0" borderId="71" xfId="1" applyFont="1" applyFill="1" applyBorder="1" applyAlignment="1" applyProtection="1">
      <alignment vertical="center" wrapText="1"/>
    </xf>
    <xf numFmtId="0" fontId="46" fillId="6" borderId="99" xfId="1" applyNumberFormat="1" applyFont="1" applyFill="1" applyBorder="1" applyAlignment="1" applyProtection="1">
      <alignment horizontal="left" vertical="center" wrapText="1"/>
      <protection hidden="1"/>
    </xf>
    <xf numFmtId="164" fontId="37" fillId="4" borderId="102" xfId="1" applyNumberFormat="1" applyFont="1" applyFill="1" applyBorder="1" applyAlignment="1" applyProtection="1">
      <alignment horizontal="center" vertical="center"/>
      <protection locked="0"/>
    </xf>
    <xf numFmtId="164" fontId="38" fillId="4" borderId="104" xfId="1" applyNumberFormat="1" applyFont="1" applyFill="1" applyBorder="1" applyAlignment="1" applyProtection="1">
      <alignment horizontal="center" vertical="center"/>
      <protection locked="0"/>
    </xf>
    <xf numFmtId="164" fontId="38" fillId="4" borderId="106" xfId="1" applyNumberFormat="1" applyFont="1" applyFill="1" applyBorder="1" applyAlignment="1" applyProtection="1">
      <alignment horizontal="center" vertical="center"/>
      <protection locked="0"/>
    </xf>
    <xf numFmtId="164" fontId="38" fillId="4" borderId="108" xfId="1" applyNumberFormat="1" applyFont="1" applyFill="1" applyBorder="1" applyAlignment="1" applyProtection="1">
      <alignment horizontal="center" vertical="center"/>
      <protection locked="0"/>
    </xf>
    <xf numFmtId="164" fontId="40" fillId="4" borderId="108" xfId="1" applyNumberFormat="1" applyFont="1" applyFill="1" applyBorder="1" applyAlignment="1" applyProtection="1">
      <alignment horizontal="center" vertical="center"/>
      <protection locked="0"/>
    </xf>
    <xf numFmtId="0" fontId="7" fillId="6" borderId="111" xfId="2" applyFont="1" applyFill="1" applyBorder="1" applyAlignment="1" applyProtection="1">
      <alignment vertical="center" wrapText="1"/>
    </xf>
    <xf numFmtId="164" fontId="37" fillId="4" borderId="112" xfId="1" applyNumberFormat="1" applyFont="1" applyFill="1" applyBorder="1" applyAlignment="1" applyProtection="1">
      <alignment horizontal="center" vertical="center"/>
      <protection locked="0"/>
    </xf>
    <xf numFmtId="0" fontId="33" fillId="6" borderId="11" xfId="1" applyFont="1" applyFill="1" applyBorder="1" applyAlignment="1" applyProtection="1">
      <alignment horizontal="left" vertical="center"/>
      <protection hidden="1"/>
    </xf>
    <xf numFmtId="0" fontId="6" fillId="2" borderId="102" xfId="2" applyFont="1" applyFill="1" applyBorder="1" applyAlignment="1" applyProtection="1">
      <alignment horizontal="center" vertical="top" wrapText="1"/>
      <protection hidden="1"/>
    </xf>
    <xf numFmtId="0" fontId="6" fillId="2" borderId="113" xfId="2" applyFont="1" applyFill="1" applyBorder="1" applyAlignment="1" applyProtection="1">
      <alignment horizontal="center" vertical="top" wrapText="1"/>
      <protection hidden="1"/>
    </xf>
    <xf numFmtId="164" fontId="11" fillId="4" borderId="114" xfId="1" applyNumberFormat="1" applyFont="1" applyFill="1" applyBorder="1" applyAlignment="1" applyProtection="1">
      <alignment horizontal="right" vertical="center"/>
    </xf>
    <xf numFmtId="164" fontId="11" fillId="4" borderId="115" xfId="1" applyNumberFormat="1" applyFont="1" applyFill="1" applyBorder="1" applyAlignment="1" applyProtection="1">
      <alignment horizontal="right" vertical="center"/>
    </xf>
    <xf numFmtId="164" fontId="11" fillId="4" borderId="116" xfId="1" applyNumberFormat="1" applyFont="1" applyFill="1" applyBorder="1" applyAlignment="1" applyProtection="1">
      <alignment horizontal="right" vertical="center"/>
    </xf>
    <xf numFmtId="0" fontId="43" fillId="0" borderId="0" xfId="4" applyNumberFormat="1" applyFont="1" applyFill="1" applyBorder="1" applyAlignment="1" applyProtection="1">
      <alignment horizontal="left" vertical="top" wrapText="1"/>
    </xf>
    <xf numFmtId="0" fontId="5" fillId="6" borderId="4" xfId="2" applyFont="1" applyFill="1" applyBorder="1" applyAlignment="1" applyProtection="1">
      <alignment horizontal="center" vertical="top" wrapText="1"/>
      <protection hidden="1"/>
    </xf>
    <xf numFmtId="0" fontId="6" fillId="6" borderId="6" xfId="2" applyFont="1" applyFill="1" applyBorder="1" applyAlignment="1" applyProtection="1">
      <alignment horizontal="center" vertical="top" wrapText="1"/>
      <protection hidden="1"/>
    </xf>
    <xf numFmtId="164" fontId="25" fillId="3" borderId="117" xfId="1" applyNumberFormat="1" applyFont="1" applyFill="1" applyBorder="1" applyAlignment="1" applyProtection="1">
      <alignment horizontal="right" vertical="center"/>
      <protection locked="0"/>
    </xf>
    <xf numFmtId="164" fontId="24" fillId="4" borderId="118" xfId="1" applyNumberFormat="1" applyFont="1" applyFill="1" applyBorder="1" applyAlignment="1" applyProtection="1">
      <alignment horizontal="right" vertical="center"/>
      <protection locked="0"/>
    </xf>
    <xf numFmtId="0" fontId="5" fillId="6" borderId="93" xfId="2" applyFont="1" applyFill="1" applyBorder="1" applyAlignment="1" applyProtection="1">
      <alignment horizontal="center" vertical="top" wrapText="1"/>
      <protection hidden="1"/>
    </xf>
    <xf numFmtId="0" fontId="48" fillId="5" borderId="9" xfId="1" applyNumberFormat="1" applyFont="1" applyFill="1" applyBorder="1" applyAlignment="1" applyProtection="1">
      <alignment horizontal="left" vertical="center"/>
      <protection hidden="1"/>
    </xf>
    <xf numFmtId="0" fontId="47" fillId="5" borderId="19" xfId="3" applyNumberFormat="1" applyFont="1" applyFill="1" applyBorder="1" applyAlignment="1" applyProtection="1">
      <alignment horizontal="left" vertical="center"/>
      <protection hidden="1"/>
    </xf>
    <xf numFmtId="0" fontId="47" fillId="5" borderId="25" xfId="3" applyNumberFormat="1" applyFont="1" applyFill="1" applyBorder="1" applyAlignment="1" applyProtection="1">
      <alignment horizontal="left" vertical="center"/>
      <protection hidden="1"/>
    </xf>
    <xf numFmtId="0" fontId="47" fillId="5" borderId="88" xfId="3" applyNumberFormat="1" applyFont="1" applyFill="1" applyBorder="1" applyAlignment="1" applyProtection="1">
      <alignment horizontal="left" vertical="center"/>
      <protection hidden="1"/>
    </xf>
    <xf numFmtId="0" fontId="49" fillId="5" borderId="2" xfId="4" applyNumberFormat="1" applyFont="1" applyFill="1" applyBorder="1" applyAlignment="1" applyProtection="1">
      <alignment vertical="center"/>
      <protection hidden="1"/>
    </xf>
    <xf numFmtId="0" fontId="47" fillId="5" borderId="72" xfId="4" applyNumberFormat="1" applyFont="1" applyFill="1" applyBorder="1" applyAlignment="1" applyProtection="1">
      <alignment vertical="center"/>
      <protection hidden="1"/>
    </xf>
    <xf numFmtId="0" fontId="50" fillId="5" borderId="72" xfId="1" applyFont="1" applyFill="1" applyBorder="1" applyAlignment="1" applyProtection="1">
      <alignment vertical="center" wrapText="1"/>
      <protection hidden="1"/>
    </xf>
    <xf numFmtId="0" fontId="50" fillId="5" borderId="0" xfId="4" applyNumberFormat="1" applyFont="1" applyFill="1" applyBorder="1" applyAlignment="1" applyProtection="1">
      <alignment vertical="center"/>
      <protection hidden="1"/>
    </xf>
    <xf numFmtId="0" fontId="48" fillId="5" borderId="12" xfId="1" applyNumberFormat="1" applyFont="1" applyFill="1" applyBorder="1" applyAlignment="1" applyProtection="1">
      <alignment horizontal="left" vertical="center"/>
      <protection hidden="1"/>
    </xf>
    <xf numFmtId="1" fontId="51" fillId="5" borderId="14" xfId="3" applyNumberFormat="1" applyFont="1" applyFill="1" applyBorder="1" applyAlignment="1" applyProtection="1">
      <alignment horizontal="left" vertical="center" wrapText="1"/>
      <protection hidden="1"/>
    </xf>
    <xf numFmtId="49" fontId="50" fillId="5" borderId="20" xfId="3" applyNumberFormat="1" applyFont="1" applyFill="1" applyBorder="1" applyAlignment="1" applyProtection="1">
      <alignment horizontal="left" vertical="center"/>
      <protection hidden="1"/>
    </xf>
    <xf numFmtId="49" fontId="50" fillId="5" borderId="26" xfId="3" applyNumberFormat="1" applyFont="1" applyFill="1" applyBorder="1" applyAlignment="1" applyProtection="1">
      <alignment horizontal="left" vertical="center"/>
      <protection hidden="1"/>
    </xf>
    <xf numFmtId="49" fontId="50" fillId="5" borderId="19" xfId="3" applyNumberFormat="1" applyFont="1" applyFill="1" applyBorder="1" applyAlignment="1" applyProtection="1">
      <alignment horizontal="left" vertical="center"/>
      <protection hidden="1"/>
    </xf>
    <xf numFmtId="49" fontId="50" fillId="5" borderId="25" xfId="3" applyNumberFormat="1" applyFont="1" applyFill="1" applyBorder="1" applyAlignment="1" applyProtection="1">
      <alignment horizontal="left" vertical="center"/>
      <protection hidden="1"/>
    </xf>
    <xf numFmtId="1" fontId="50" fillId="5" borderId="43" xfId="3" applyNumberFormat="1" applyFont="1" applyFill="1" applyBorder="1" applyAlignment="1" applyProtection="1">
      <alignment horizontal="left" vertical="center" wrapText="1"/>
      <protection hidden="1"/>
    </xf>
    <xf numFmtId="1" fontId="51" fillId="5" borderId="64" xfId="3" applyNumberFormat="1" applyFont="1" applyFill="1" applyBorder="1" applyAlignment="1" applyProtection="1">
      <alignment horizontal="left" vertical="center" wrapText="1"/>
      <protection hidden="1"/>
    </xf>
    <xf numFmtId="0" fontId="51" fillId="5" borderId="69" xfId="3" applyNumberFormat="1" applyFont="1" applyFill="1" applyBorder="1" applyAlignment="1" applyProtection="1">
      <alignment horizontal="left" vertical="center"/>
      <protection hidden="1"/>
    </xf>
    <xf numFmtId="0" fontId="49" fillId="5" borderId="2" xfId="4" applyNumberFormat="1" applyFont="1" applyFill="1" applyBorder="1" applyAlignment="1" applyProtection="1">
      <alignment vertical="center"/>
    </xf>
    <xf numFmtId="0" fontId="50" fillId="5" borderId="72" xfId="4" applyNumberFormat="1" applyFont="1" applyFill="1" applyBorder="1" applyAlignment="1" applyProtection="1">
      <alignment vertical="center"/>
      <protection hidden="1"/>
    </xf>
    <xf numFmtId="49" fontId="51" fillId="5" borderId="69" xfId="3" applyNumberFormat="1" applyFont="1" applyFill="1" applyBorder="1" applyAlignment="1" applyProtection="1">
      <alignment horizontal="left" vertical="center"/>
      <protection hidden="1"/>
    </xf>
    <xf numFmtId="0" fontId="49" fillId="5" borderId="51" xfId="4" applyNumberFormat="1" applyFont="1" applyFill="1" applyBorder="1" applyAlignment="1" applyProtection="1">
      <alignment vertical="center"/>
      <protection hidden="1"/>
    </xf>
    <xf numFmtId="0" fontId="36" fillId="5" borderId="101" xfId="2" applyFont="1" applyFill="1" applyBorder="1" applyAlignment="1" applyProtection="1">
      <alignment horizontal="center" vertical="center"/>
    </xf>
    <xf numFmtId="0" fontId="34" fillId="5" borderId="103" xfId="2" quotePrefix="1" applyFont="1" applyFill="1" applyBorder="1" applyAlignment="1" applyProtection="1">
      <alignment horizontal="center" vertical="center"/>
    </xf>
    <xf numFmtId="0" fontId="34" fillId="5" borderId="105" xfId="2" quotePrefix="1" applyFont="1" applyFill="1" applyBorder="1" applyAlignment="1" applyProtection="1">
      <alignment horizontal="center" vertical="center"/>
    </xf>
    <xf numFmtId="0" fontId="34" fillId="5" borderId="107" xfId="2" quotePrefix="1" applyFont="1" applyFill="1" applyBorder="1" applyAlignment="1" applyProtection="1">
      <alignment horizontal="center" vertical="center"/>
    </xf>
    <xf numFmtId="0" fontId="34" fillId="5" borderId="101" xfId="2" quotePrefix="1" applyFont="1" applyFill="1" applyBorder="1" applyAlignment="1" applyProtection="1">
      <alignment horizontal="center" vertical="center"/>
    </xf>
    <xf numFmtId="0" fontId="34" fillId="5" borderId="103" xfId="2" applyFont="1" applyFill="1" applyBorder="1" applyAlignment="1" applyProtection="1">
      <alignment horizontal="center" vertical="center"/>
    </xf>
    <xf numFmtId="0" fontId="34" fillId="5" borderId="105" xfId="2" applyFont="1" applyFill="1" applyBorder="1" applyAlignment="1" applyProtection="1">
      <alignment horizontal="center" vertical="center"/>
    </xf>
    <xf numFmtId="0" fontId="34" fillId="5" borderId="107" xfId="2" applyFont="1" applyFill="1" applyBorder="1" applyAlignment="1" applyProtection="1">
      <alignment horizontal="center" vertical="center"/>
    </xf>
    <xf numFmtId="0" fontId="34" fillId="5" borderId="101" xfId="2" applyFont="1" applyFill="1" applyBorder="1" applyAlignment="1" applyProtection="1">
      <alignment horizontal="center" vertical="center"/>
    </xf>
    <xf numFmtId="0" fontId="39" fillId="5" borderId="101" xfId="2" applyFont="1" applyFill="1" applyBorder="1" applyAlignment="1" applyProtection="1">
      <alignment horizontal="center" vertical="center"/>
    </xf>
    <xf numFmtId="0" fontId="34" fillId="5" borderId="109" xfId="2" applyFont="1" applyFill="1" applyBorder="1" applyAlignment="1" applyProtection="1">
      <alignment horizontal="center" vertical="center"/>
    </xf>
    <xf numFmtId="0" fontId="34" fillId="5" borderId="2" xfId="1" applyFont="1" applyFill="1" applyBorder="1" applyAlignment="1" applyProtection="1">
      <alignment vertical="center" wrapText="1"/>
    </xf>
    <xf numFmtId="0" fontId="41" fillId="5" borderId="0" xfId="4" applyNumberFormat="1" applyFont="1" applyFill="1" applyBorder="1" applyAlignment="1" applyProtection="1">
      <alignment horizontal="left" vertical="center"/>
    </xf>
    <xf numFmtId="0" fontId="43" fillId="5" borderId="0" xfId="4" applyNumberFormat="1" applyFont="1" applyFill="1" applyBorder="1" applyAlignment="1" applyProtection="1">
      <alignment horizontal="left" vertical="top"/>
    </xf>
    <xf numFmtId="0" fontId="43" fillId="5" borderId="0" xfId="4" applyNumberFormat="1" applyFont="1" applyFill="1" applyBorder="1" applyAlignment="1" applyProtection="1">
      <alignment vertical="top"/>
    </xf>
    <xf numFmtId="0" fontId="43" fillId="5" borderId="0" xfId="4" applyNumberFormat="1" applyFont="1" applyFill="1" applyBorder="1" applyAlignment="1" applyProtection="1">
      <alignment horizontal="center" vertical="center"/>
    </xf>
    <xf numFmtId="0" fontId="35" fillId="5" borderId="0" xfId="4" applyNumberFormat="1" applyFont="1" applyFill="1" applyBorder="1" applyAlignment="1" applyProtection="1">
      <alignment horizontal="center" vertical="center"/>
    </xf>
    <xf numFmtId="0" fontId="51" fillId="5" borderId="8" xfId="2" applyFont="1" applyFill="1" applyBorder="1" applyAlignment="1" applyProtection="1">
      <alignment vertical="center"/>
    </xf>
    <xf numFmtId="0" fontId="50" fillId="5" borderId="94" xfId="2" applyFont="1" applyFill="1" applyBorder="1" applyAlignment="1" applyProtection="1">
      <alignment vertical="center"/>
    </xf>
    <xf numFmtId="0" fontId="50" fillId="5" borderId="28" xfId="2" applyFont="1" applyFill="1" applyBorder="1" applyAlignment="1" applyProtection="1">
      <alignment vertical="center"/>
    </xf>
    <xf numFmtId="0" fontId="50" fillId="5" borderId="32" xfId="2" applyFont="1" applyFill="1" applyBorder="1" applyAlignment="1" applyProtection="1">
      <alignment vertical="center"/>
    </xf>
    <xf numFmtId="0" fontId="52" fillId="5" borderId="8" xfId="2" applyFont="1" applyFill="1" applyBorder="1" applyAlignment="1" applyProtection="1">
      <alignment vertical="center"/>
    </xf>
    <xf numFmtId="0" fontId="51" fillId="5" borderId="110" xfId="2" applyFont="1" applyFill="1" applyBorder="1" applyAlignment="1" applyProtection="1">
      <alignment vertical="center"/>
    </xf>
    <xf numFmtId="0" fontId="50" fillId="5" borderId="2" xfId="1" applyFont="1" applyFill="1" applyBorder="1" applyAlignment="1" applyProtection="1">
      <alignment vertical="center" wrapText="1"/>
    </xf>
    <xf numFmtId="0" fontId="50" fillId="5" borderId="0" xfId="4" applyNumberFormat="1" applyFont="1" applyFill="1" applyBorder="1" applyAlignment="1" applyProtection="1">
      <alignment vertical="center"/>
    </xf>
    <xf numFmtId="0" fontId="53" fillId="5" borderId="0" xfId="4" applyNumberFormat="1" applyFont="1" applyFill="1" applyBorder="1" applyAlignment="1" applyProtection="1">
      <alignment vertical="center"/>
    </xf>
    <xf numFmtId="164" fontId="11" fillId="5" borderId="11" xfId="1" applyNumberFormat="1" applyFont="1" applyFill="1" applyBorder="1" applyAlignment="1" applyProtection="1">
      <alignment horizontal="right" vertical="center"/>
      <protection locked="0"/>
    </xf>
    <xf numFmtId="0" fontId="7" fillId="6" borderId="119" xfId="2" applyFont="1" applyFill="1" applyBorder="1" applyAlignment="1" applyProtection="1">
      <alignment horizontal="center" vertical="top" wrapText="1"/>
      <protection hidden="1"/>
    </xf>
    <xf numFmtId="164" fontId="10" fillId="3" borderId="117" xfId="1" applyNumberFormat="1" applyFont="1" applyFill="1" applyBorder="1" applyAlignment="1" applyProtection="1">
      <alignment horizontal="right" vertical="center"/>
      <protection locked="0"/>
    </xf>
    <xf numFmtId="164" fontId="11" fillId="5" borderId="11" xfId="1" applyNumberFormat="1" applyFont="1" applyFill="1" applyBorder="1" applyAlignment="1" applyProtection="1">
      <alignment vertical="center"/>
      <protection locked="0"/>
    </xf>
    <xf numFmtId="0" fontId="6" fillId="6" borderId="120" xfId="2" applyFont="1" applyFill="1" applyBorder="1" applyAlignment="1" applyProtection="1">
      <alignment horizontal="center" vertical="top" wrapText="1"/>
      <protection hidden="1"/>
    </xf>
    <xf numFmtId="0" fontId="5" fillId="6" borderId="120" xfId="2" applyFont="1" applyFill="1" applyBorder="1" applyAlignment="1" applyProtection="1">
      <alignment horizontal="center" vertical="top" wrapText="1"/>
      <protection hidden="1"/>
    </xf>
    <xf numFmtId="0" fontId="6" fillId="2" borderId="120" xfId="2" applyFont="1" applyFill="1" applyBorder="1" applyAlignment="1" applyProtection="1">
      <alignment horizontal="center" vertical="top" wrapText="1"/>
      <protection hidden="1"/>
    </xf>
    <xf numFmtId="164" fontId="24" fillId="4" borderId="11" xfId="1" applyNumberFormat="1" applyFont="1" applyFill="1" applyBorder="1" applyAlignment="1" applyProtection="1">
      <alignment horizontal="right" vertical="center"/>
      <protection locked="0"/>
    </xf>
    <xf numFmtId="0" fontId="22" fillId="6" borderId="120" xfId="2" applyFont="1" applyFill="1" applyBorder="1" applyAlignment="1" applyProtection="1">
      <alignment horizontal="center" vertical="top" wrapText="1"/>
      <protection hidden="1"/>
    </xf>
    <xf numFmtId="0" fontId="20" fillId="6" borderId="120" xfId="2" applyFont="1" applyFill="1" applyBorder="1" applyAlignment="1" applyProtection="1">
      <alignment horizontal="center" vertical="top" wrapText="1"/>
      <protection hidden="1"/>
    </xf>
    <xf numFmtId="0" fontId="19" fillId="6" borderId="120" xfId="2" applyFont="1" applyFill="1" applyBorder="1" applyAlignment="1" applyProtection="1">
      <alignment horizontal="center" vertical="top" wrapText="1"/>
      <protection hidden="1"/>
    </xf>
    <xf numFmtId="0" fontId="20" fillId="6" borderId="119" xfId="2" applyFont="1" applyFill="1" applyBorder="1" applyAlignment="1" applyProtection="1">
      <alignment horizontal="center" vertical="top" wrapText="1"/>
      <protection hidden="1"/>
    </xf>
    <xf numFmtId="0" fontId="20" fillId="6" borderId="121" xfId="2" applyFont="1" applyFill="1" applyBorder="1" applyAlignment="1" applyProtection="1">
      <alignment horizontal="center" vertical="top" wrapText="1"/>
      <protection hidden="1"/>
    </xf>
    <xf numFmtId="0" fontId="20" fillId="2" borderId="120" xfId="2" applyFont="1" applyFill="1" applyBorder="1" applyAlignment="1" applyProtection="1">
      <alignment horizontal="center" vertical="top" wrapText="1"/>
      <protection hidden="1"/>
    </xf>
    <xf numFmtId="0" fontId="20" fillId="6" borderId="120" xfId="1" applyFont="1" applyFill="1" applyBorder="1" applyAlignment="1" applyProtection="1">
      <alignment horizontal="center" vertical="center"/>
      <protection hidden="1"/>
    </xf>
    <xf numFmtId="0" fontId="23" fillId="6" borderId="11" xfId="3" applyNumberFormat="1" applyFont="1" applyFill="1" applyBorder="1" applyAlignment="1" applyProtection="1">
      <alignment horizontal="left" vertical="center" wrapText="1"/>
      <protection hidden="1"/>
    </xf>
    <xf numFmtId="164" fontId="10" fillId="3" borderId="11" xfId="1" applyNumberFormat="1" applyFont="1" applyFill="1" applyBorder="1" applyAlignment="1" applyProtection="1">
      <alignment vertical="center"/>
      <protection locked="0"/>
    </xf>
    <xf numFmtId="0" fontId="4" fillId="6" borderId="122" xfId="1" applyNumberFormat="1" applyFont="1" applyFill="1" applyBorder="1" applyAlignment="1" applyProtection="1">
      <alignment horizontal="left" vertical="center" wrapText="1"/>
      <protection hidden="1"/>
    </xf>
    <xf numFmtId="164" fontId="10" fillId="3" borderId="117" xfId="1" applyNumberFormat="1" applyFont="1" applyFill="1" applyBorder="1" applyAlignment="1" applyProtection="1">
      <alignment vertical="center"/>
      <protection locked="0"/>
    </xf>
    <xf numFmtId="0" fontId="6" fillId="6" borderId="119" xfId="2" applyFont="1" applyFill="1" applyBorder="1" applyAlignment="1" applyProtection="1">
      <alignment horizontal="center" vertical="top" wrapText="1"/>
      <protection hidden="1"/>
    </xf>
    <xf numFmtId="0" fontId="5" fillId="6" borderId="119" xfId="2" applyFont="1" applyFill="1" applyBorder="1" applyAlignment="1" applyProtection="1">
      <alignment horizontal="center" vertical="top" wrapText="1"/>
      <protection hidden="1"/>
    </xf>
    <xf numFmtId="0" fontId="6" fillId="6" borderId="120" xfId="1" applyFont="1" applyFill="1" applyBorder="1" applyAlignment="1" applyProtection="1">
      <alignment horizontal="center" vertical="center"/>
      <protection hidden="1"/>
    </xf>
    <xf numFmtId="0" fontId="9" fillId="6" borderId="96" xfId="3" applyFont="1" applyFill="1" applyBorder="1" applyAlignment="1">
      <alignment horizontal="left" vertical="center" wrapText="1"/>
    </xf>
    <xf numFmtId="0" fontId="9" fillId="6" borderId="96" xfId="3" applyFont="1" applyFill="1" applyBorder="1" applyAlignment="1">
      <alignment horizontal="left" vertical="center" wrapText="1" indent="1"/>
    </xf>
    <xf numFmtId="164" fontId="24" fillId="7" borderId="37" xfId="1" applyNumberFormat="1" applyFont="1" applyFill="1" applyBorder="1" applyAlignment="1" applyProtection="1">
      <alignment horizontal="right" vertical="center"/>
      <protection locked="0"/>
    </xf>
    <xf numFmtId="164" fontId="24" fillId="7" borderId="38" xfId="1" applyNumberFormat="1" applyFont="1" applyFill="1" applyBorder="1" applyAlignment="1" applyProtection="1">
      <alignment horizontal="right" vertical="center"/>
      <protection locked="0"/>
    </xf>
    <xf numFmtId="164" fontId="28" fillId="7" borderId="38" xfId="1" applyNumberFormat="1" applyFont="1" applyFill="1" applyBorder="1" applyAlignment="1" applyProtection="1">
      <alignment horizontal="right" vertical="center"/>
      <protection locked="0"/>
    </xf>
    <xf numFmtId="164" fontId="25" fillId="7" borderId="0" xfId="1" applyNumberFormat="1" applyFont="1" applyFill="1" applyBorder="1" applyAlignment="1" applyProtection="1">
      <alignment horizontal="right" vertical="center"/>
      <protection locked="0"/>
    </xf>
    <xf numFmtId="164" fontId="29" fillId="7" borderId="0" xfId="1" applyNumberFormat="1" applyFont="1" applyFill="1" applyBorder="1" applyAlignment="1" applyProtection="1">
      <alignment horizontal="right" vertical="center"/>
      <protection locked="0"/>
    </xf>
    <xf numFmtId="164" fontId="24" fillId="4" borderId="117" xfId="1" applyNumberFormat="1" applyFont="1" applyFill="1" applyBorder="1" applyAlignment="1" applyProtection="1">
      <alignment horizontal="right" vertical="center"/>
      <protection locked="0"/>
    </xf>
    <xf numFmtId="164" fontId="24" fillId="7" borderId="81" xfId="1" applyNumberFormat="1" applyFont="1" applyFill="1" applyBorder="1" applyAlignment="1" applyProtection="1">
      <alignment horizontal="right" vertical="center"/>
      <protection locked="0"/>
    </xf>
    <xf numFmtId="164" fontId="25" fillId="7" borderId="34" xfId="1" applyNumberFormat="1" applyFont="1" applyFill="1" applyBorder="1" applyAlignment="1" applyProtection="1">
      <alignment horizontal="right" vertical="center"/>
      <protection locked="0"/>
    </xf>
    <xf numFmtId="164" fontId="25" fillId="7" borderId="123" xfId="1" applyNumberFormat="1" applyFont="1" applyFill="1" applyBorder="1" applyAlignment="1" applyProtection="1">
      <alignment horizontal="right" vertical="center"/>
      <protection locked="0"/>
    </xf>
    <xf numFmtId="164" fontId="25" fillId="7" borderId="124" xfId="1" applyNumberFormat="1" applyFont="1" applyFill="1" applyBorder="1" applyAlignment="1" applyProtection="1">
      <alignment horizontal="right" vertical="center"/>
      <protection locked="0"/>
    </xf>
    <xf numFmtId="164" fontId="24" fillId="7" borderId="60" xfId="1" applyNumberFormat="1" applyFont="1" applyFill="1" applyBorder="1" applyAlignment="1" applyProtection="1">
      <alignment horizontal="right" vertical="center"/>
      <protection locked="0"/>
    </xf>
    <xf numFmtId="164" fontId="24" fillId="7" borderId="61" xfId="1" applyNumberFormat="1" applyFont="1" applyFill="1" applyBorder="1" applyAlignment="1" applyProtection="1">
      <alignment horizontal="right" vertical="center"/>
      <protection locked="0"/>
    </xf>
    <xf numFmtId="164" fontId="28" fillId="7" borderId="61" xfId="1" applyNumberFormat="1" applyFont="1" applyFill="1" applyBorder="1" applyAlignment="1" applyProtection="1">
      <alignment horizontal="right" vertical="center"/>
      <protection locked="0"/>
    </xf>
    <xf numFmtId="0" fontId="48" fillId="0" borderId="12" xfId="1" applyFont="1" applyBorder="1" applyAlignment="1" applyProtection="1">
      <alignment horizontal="left" vertical="center"/>
      <protection hidden="1"/>
    </xf>
    <xf numFmtId="0" fontId="46" fillId="6" borderId="53" xfId="1" applyFont="1" applyFill="1" applyBorder="1" applyAlignment="1" applyProtection="1">
      <alignment horizontal="left" vertical="center" wrapText="1"/>
      <protection hidden="1"/>
    </xf>
    <xf numFmtId="0" fontId="6" fillId="2" borderId="13" xfId="2" applyFont="1" applyFill="1" applyBorder="1" applyAlignment="1" applyProtection="1">
      <alignment horizontal="center" vertical="top" wrapText="1"/>
      <protection hidden="1"/>
    </xf>
    <xf numFmtId="0" fontId="2" fillId="0" borderId="0" xfId="1" applyFont="1" applyAlignment="1" applyProtection="1">
      <alignment vertical="center" wrapText="1"/>
      <protection hidden="1"/>
    </xf>
    <xf numFmtId="0" fontId="48" fillId="0" borderId="9" xfId="1" applyFont="1" applyBorder="1" applyAlignment="1" applyProtection="1">
      <alignment horizontal="left" vertical="center"/>
      <protection hidden="1"/>
    </xf>
    <xf numFmtId="0" fontId="4" fillId="6" borderId="53" xfId="1" applyFont="1" applyFill="1" applyBorder="1" applyAlignment="1" applyProtection="1">
      <alignment horizontal="left" vertical="center" wrapText="1"/>
      <protection hidden="1"/>
    </xf>
    <xf numFmtId="0" fontId="7" fillId="6" borderId="120" xfId="2" applyFont="1" applyFill="1" applyBorder="1" applyAlignment="1" applyProtection="1">
      <alignment horizontal="center" vertical="top" wrapText="1"/>
      <protection hidden="1"/>
    </xf>
    <xf numFmtId="0" fontId="6" fillId="6" borderId="125" xfId="2" applyFont="1" applyFill="1" applyBorder="1" applyAlignment="1" applyProtection="1">
      <alignment horizontal="center" vertical="top" wrapText="1"/>
      <protection hidden="1"/>
    </xf>
    <xf numFmtId="1" fontId="51" fillId="0" borderId="14" xfId="3" applyNumberFormat="1" applyFont="1" applyBorder="1" applyAlignment="1" applyProtection="1">
      <alignment horizontal="left" vertical="center" wrapText="1"/>
      <protection hidden="1"/>
    </xf>
    <xf numFmtId="0" fontId="2" fillId="6" borderId="15" xfId="3" applyFill="1" applyBorder="1" applyAlignment="1" applyProtection="1">
      <alignment horizontal="left" vertical="center" wrapText="1"/>
      <protection hidden="1"/>
    </xf>
    <xf numFmtId="164" fontId="15" fillId="4" borderId="11" xfId="1" applyNumberFormat="1" applyFont="1" applyFill="1" applyBorder="1" applyAlignment="1" applyProtection="1">
      <alignment horizontal="right" vertical="center"/>
      <protection locked="0"/>
    </xf>
    <xf numFmtId="164" fontId="15" fillId="4" borderId="118" xfId="1" applyNumberFormat="1" applyFont="1" applyFill="1" applyBorder="1" applyAlignment="1" applyProtection="1">
      <alignment horizontal="right" vertical="center"/>
      <protection locked="0"/>
    </xf>
    <xf numFmtId="164" fontId="8" fillId="3" borderId="117" xfId="1" applyNumberFormat="1" applyFont="1" applyFill="1" applyBorder="1" applyAlignment="1" applyProtection="1">
      <alignment horizontal="right" vertical="center"/>
      <protection locked="0"/>
    </xf>
    <xf numFmtId="0" fontId="13" fillId="0" borderId="0" xfId="1" applyFont="1" applyAlignment="1" applyProtection="1">
      <alignment vertical="center" wrapText="1"/>
      <protection hidden="1"/>
    </xf>
    <xf numFmtId="49" fontId="50" fillId="0" borderId="20" xfId="3" applyNumberFormat="1" applyFont="1" applyBorder="1" applyAlignment="1" applyProtection="1">
      <alignment horizontal="left" vertical="center"/>
      <protection hidden="1"/>
    </xf>
    <xf numFmtId="0" fontId="2" fillId="6" borderId="27" xfId="3" applyFill="1" applyBorder="1" applyAlignment="1" applyProtection="1">
      <alignment horizontal="left" vertical="center" wrapText="1"/>
      <protection hidden="1"/>
    </xf>
    <xf numFmtId="164" fontId="15" fillId="4" borderId="38" xfId="1" applyNumberFormat="1" applyFont="1" applyFill="1" applyBorder="1" applyAlignment="1" applyProtection="1">
      <alignment horizontal="right" vertical="center"/>
      <protection locked="0"/>
    </xf>
    <xf numFmtId="164" fontId="15" fillId="4" borderId="24" xfId="1" applyNumberFormat="1" applyFont="1" applyFill="1" applyBorder="1" applyAlignment="1" applyProtection="1">
      <alignment horizontal="right" vertical="center"/>
      <protection locked="0"/>
    </xf>
    <xf numFmtId="164" fontId="8" fillId="3" borderId="0" xfId="1" applyNumberFormat="1" applyFont="1" applyFill="1" applyAlignment="1" applyProtection="1">
      <alignment horizontal="right" vertical="center"/>
      <protection locked="0"/>
    </xf>
    <xf numFmtId="0" fontId="14" fillId="0" borderId="0" xfId="1" applyFont="1" applyAlignment="1" applyProtection="1">
      <alignment vertical="center" wrapText="1"/>
      <protection hidden="1"/>
    </xf>
    <xf numFmtId="49" fontId="50" fillId="0" borderId="26" xfId="3" applyNumberFormat="1" applyFont="1" applyBorder="1" applyAlignment="1" applyProtection="1">
      <alignment horizontal="left" vertical="center"/>
      <protection hidden="1"/>
    </xf>
    <xf numFmtId="164" fontId="15" fillId="4" borderId="29" xfId="1" applyNumberFormat="1" applyFont="1" applyFill="1" applyBorder="1" applyAlignment="1" applyProtection="1">
      <alignment horizontal="right" vertical="center"/>
      <protection locked="0"/>
    </xf>
    <xf numFmtId="0" fontId="9" fillId="6" borderId="27" xfId="3" applyFont="1" applyFill="1" applyBorder="1" applyAlignment="1" applyProtection="1">
      <alignment horizontal="left" vertical="center" wrapText="1"/>
      <protection hidden="1"/>
    </xf>
    <xf numFmtId="164" fontId="11" fillId="4" borderId="38" xfId="1" applyNumberFormat="1" applyFont="1" applyFill="1" applyBorder="1" applyAlignment="1" applyProtection="1">
      <alignment horizontal="right" vertical="center"/>
      <protection locked="0"/>
    </xf>
    <xf numFmtId="164" fontId="11" fillId="4" borderId="29" xfId="1" applyNumberFormat="1" applyFont="1" applyFill="1" applyBorder="1" applyAlignment="1" applyProtection="1">
      <alignment horizontal="right" vertical="center"/>
      <protection locked="0"/>
    </xf>
    <xf numFmtId="164" fontId="10" fillId="3" borderId="0" xfId="1" applyNumberFormat="1" applyFont="1" applyFill="1" applyAlignment="1" applyProtection="1">
      <alignment horizontal="right" vertical="center"/>
      <protection locked="0"/>
    </xf>
    <xf numFmtId="164" fontId="11" fillId="4" borderId="24" xfId="1" applyNumberFormat="1" applyFont="1" applyFill="1" applyBorder="1" applyAlignment="1" applyProtection="1">
      <alignment horizontal="right" vertical="center"/>
      <protection locked="0"/>
    </xf>
    <xf numFmtId="0" fontId="50" fillId="0" borderId="72" xfId="4" applyFont="1" applyBorder="1" applyAlignment="1" applyProtection="1">
      <alignment vertical="center"/>
      <protection hidden="1"/>
    </xf>
    <xf numFmtId="0" fontId="2" fillId="0" borderId="72" xfId="4" applyBorder="1" applyAlignment="1" applyProtection="1">
      <alignment vertical="center"/>
      <protection hidden="1"/>
    </xf>
    <xf numFmtId="0" fontId="5" fillId="0" borderId="73" xfId="1" applyFont="1" applyBorder="1" applyAlignment="1">
      <alignment vertical="center"/>
    </xf>
    <xf numFmtId="0" fontId="5" fillId="0" borderId="73" xfId="1" applyFont="1" applyBorder="1" applyAlignment="1">
      <alignment vertical="center" wrapText="1"/>
    </xf>
    <xf numFmtId="0" fontId="50" fillId="0" borderId="72" xfId="1" applyFont="1" applyBorder="1" applyAlignment="1" applyProtection="1">
      <alignment vertical="center" wrapText="1"/>
      <protection hidden="1"/>
    </xf>
    <xf numFmtId="0" fontId="5" fillId="0" borderId="72" xfId="1" applyFont="1" applyBorder="1" applyAlignment="1" applyProtection="1">
      <alignment vertical="center" wrapText="1"/>
      <protection hidden="1"/>
    </xf>
    <xf numFmtId="164" fontId="5" fillId="0" borderId="73" xfId="1" applyNumberFormat="1" applyFont="1" applyBorder="1" applyAlignment="1">
      <alignment vertical="center" wrapText="1"/>
    </xf>
    <xf numFmtId="0" fontId="2" fillId="0" borderId="72" xfId="4" applyBorder="1" applyAlignment="1">
      <alignment vertical="center"/>
    </xf>
    <xf numFmtId="0" fontId="50" fillId="0" borderId="0" xfId="4" applyFont="1" applyAlignment="1" applyProtection="1">
      <alignment vertical="center"/>
      <protection hidden="1"/>
    </xf>
    <xf numFmtId="0" fontId="2" fillId="0" borderId="0" xfId="4" applyAlignment="1" applyProtection="1">
      <alignment vertical="center"/>
      <protection hidden="1"/>
    </xf>
    <xf numFmtId="0" fontId="5" fillId="0" borderId="0" xfId="1" applyFont="1" applyAlignment="1">
      <alignment vertical="center" wrapText="1"/>
    </xf>
    <xf numFmtId="0" fontId="45" fillId="6" borderId="97" xfId="0" applyFont="1" applyFill="1" applyBorder="1" applyAlignment="1">
      <alignment horizontal="center"/>
    </xf>
    <xf numFmtId="0" fontId="0" fillId="6" borderId="98" xfId="0" applyFill="1" applyBorder="1" applyAlignment="1">
      <alignment horizontal="center" wrapText="1"/>
    </xf>
    <xf numFmtId="0" fontId="43" fillId="0" borderId="0" xfId="4" applyNumberFormat="1" applyFont="1" applyFill="1" applyBorder="1" applyAlignment="1" applyProtection="1">
      <alignment horizontal="left" vertical="top" wrapText="1"/>
    </xf>
    <xf numFmtId="0" fontId="32" fillId="5" borderId="76" xfId="1" applyNumberFormat="1" applyFont="1" applyFill="1" applyBorder="1" applyAlignment="1" applyProtection="1">
      <alignment horizontal="left" vertical="center"/>
      <protection hidden="1"/>
    </xf>
    <xf numFmtId="0" fontId="32" fillId="5" borderId="9" xfId="1" applyNumberFormat="1" applyFont="1" applyFill="1" applyBorder="1" applyAlignment="1" applyProtection="1">
      <alignment horizontal="left" vertical="center"/>
      <protection hidden="1"/>
    </xf>
    <xf numFmtId="0" fontId="32" fillId="5" borderId="100" xfId="1" applyFont="1" applyFill="1" applyBorder="1" applyAlignment="1" applyProtection="1">
      <alignment horizontal="left" vertical="center" wrapText="1"/>
      <protection hidden="1"/>
    </xf>
    <xf numFmtId="0" fontId="32" fillId="5" borderId="12" xfId="1" applyFont="1" applyFill="1" applyBorder="1" applyAlignment="1" applyProtection="1">
      <alignment horizontal="left" vertical="center" wrapText="1"/>
      <protection hidden="1"/>
    </xf>
    <xf numFmtId="0" fontId="43" fillId="5" borderId="0" xfId="4" applyNumberFormat="1" applyFont="1" applyFill="1" applyBorder="1" applyAlignment="1" applyProtection="1">
      <alignment horizontal="left" vertical="top" wrapText="1"/>
    </xf>
  </cellXfs>
  <cellStyles count="5">
    <cellStyle name="Normal" xfId="0" builtinId="0"/>
    <cellStyle name="Normal 2" xfId="2" xr:uid="{00000000-0005-0000-0000-000002000000}"/>
    <cellStyle name="Standard 2" xfId="4" xr:uid="{00000000-0005-0000-0000-000003000000}"/>
    <cellStyle name="Standard 2 2" xfId="3" xr:uid="{00000000-0005-0000-0000-000004000000}"/>
    <cellStyle name="Standard 4" xfId="1" xr:uid="{00000000-0005-0000-0000-000005000000}"/>
  </cellStyles>
  <dxfs count="10">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nergy%20Accounts\2016\PEFA_validation%20tool\PEFA%20ValidTool_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EA\PEFA\IDT_juli_new\BE\2014_PEFA_Questionnaire_2017_final_CLEAR.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gSTAT/Projects/EnvAccounts/AEA/AEA%202016/AEA_Questionnaire/AEA_Questionnaire_2016-26-04-2016_N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arameters"/>
      <sheetName val="NotApp"/>
      <sheetName val="FileFormat"/>
      <sheetName val="Symbols"/>
      <sheetName val="Footnotes"/>
      <sheetName val="Changes"/>
      <sheetName val="Consistency"/>
      <sheetName val="CrossConsistency"/>
      <sheetName val="Data"/>
      <sheetName val="Graphic"/>
      <sheetName val="Plausibility_Internal"/>
      <sheetName val="Plausibility_External"/>
      <sheetName val="ComparedPlausibility"/>
      <sheetName val="DataCSTH"/>
      <sheetName val="DataEP"/>
      <sheetName val="DataEQ"/>
      <sheetName val="GIEC"/>
      <sheetName val="Primary_prod"/>
      <sheetName val="Electricity"/>
      <sheetName val="Non-energy"/>
      <sheetName val="Imports"/>
      <sheetName val="Exports"/>
      <sheetName val="CrossPlausibility"/>
      <sheetName val="DataGF"/>
      <sheetName val="GapFilling"/>
      <sheetName val="Plausibility"/>
      <sheetName val="ComparedPlausibility_2"/>
    </sheetNames>
    <sheetDataSet>
      <sheetData sheetId="0"/>
      <sheetData sheetId="1">
        <row r="4">
          <cell r="E4" t="str">
            <v>Table B.1</v>
          </cell>
        </row>
        <row r="5">
          <cell r="E5" t="str">
            <v>Table B.2</v>
          </cell>
        </row>
        <row r="6">
          <cell r="E6" t="str">
            <v>Table C</v>
          </cell>
        </row>
        <row r="7">
          <cell r="E7" t="str">
            <v>Table D</v>
          </cell>
        </row>
        <row r="8">
          <cell r="E8" t="str">
            <v>Table E</v>
          </cell>
        </row>
        <row r="18">
          <cell r="B18" t="str">
            <v>Austria</v>
          </cell>
        </row>
        <row r="19">
          <cell r="B19" t="str">
            <v>Belgium</v>
          </cell>
        </row>
        <row r="20">
          <cell r="B20" t="str">
            <v>Bulgaria</v>
          </cell>
        </row>
        <row r="21">
          <cell r="B21" t="str">
            <v>Croatia</v>
          </cell>
        </row>
        <row r="22">
          <cell r="B22" t="str">
            <v>Cyprus</v>
          </cell>
        </row>
        <row r="23">
          <cell r="B23" t="str">
            <v>Czech Republic</v>
          </cell>
        </row>
        <row r="24">
          <cell r="B24" t="str">
            <v>Denmark</v>
          </cell>
        </row>
        <row r="25">
          <cell r="B25" t="str">
            <v>Estonia</v>
          </cell>
        </row>
        <row r="26">
          <cell r="B26" t="str">
            <v>Finland</v>
          </cell>
        </row>
        <row r="27">
          <cell r="B27" t="str">
            <v>France</v>
          </cell>
        </row>
        <row r="28">
          <cell r="B28" t="str">
            <v>Germany</v>
          </cell>
        </row>
        <row r="29">
          <cell r="B29" t="str">
            <v>Greece</v>
          </cell>
        </row>
        <row r="30">
          <cell r="B30" t="str">
            <v>Hungary</v>
          </cell>
        </row>
        <row r="31">
          <cell r="B31" t="str">
            <v>Ireland</v>
          </cell>
        </row>
        <row r="32">
          <cell r="B32" t="str">
            <v>Italy</v>
          </cell>
        </row>
        <row r="33">
          <cell r="B33" t="str">
            <v>Latvia</v>
          </cell>
        </row>
        <row r="34">
          <cell r="B34" t="str">
            <v>Lithuania</v>
          </cell>
        </row>
        <row r="35">
          <cell r="B35" t="str">
            <v>Luxembourg</v>
          </cell>
        </row>
        <row r="36">
          <cell r="B36" t="str">
            <v>Malta</v>
          </cell>
        </row>
        <row r="37">
          <cell r="B37" t="str">
            <v>Netherlands</v>
          </cell>
        </row>
        <row r="38">
          <cell r="B38" t="str">
            <v>Poland</v>
          </cell>
        </row>
        <row r="39">
          <cell r="B39" t="str">
            <v>Portugal</v>
          </cell>
        </row>
        <row r="40">
          <cell r="B40" t="str">
            <v>Romania</v>
          </cell>
        </row>
        <row r="41">
          <cell r="B41" t="str">
            <v>Slovakia</v>
          </cell>
        </row>
        <row r="42">
          <cell r="B42" t="str">
            <v>Slovenia</v>
          </cell>
        </row>
        <row r="43">
          <cell r="B43" t="str">
            <v>Spain</v>
          </cell>
        </row>
        <row r="44">
          <cell r="B44" t="str">
            <v>Sweden</v>
          </cell>
        </row>
        <row r="45">
          <cell r="B45" t="str">
            <v>United Kingdom</v>
          </cell>
        </row>
        <row r="46">
          <cell r="B46" t="str">
            <v>Albania</v>
          </cell>
        </row>
        <row r="47">
          <cell r="B47" t="str">
            <v>Bosnia and Herzegovina</v>
          </cell>
        </row>
        <row r="48">
          <cell r="B48" t="str">
            <v>Iceland</v>
          </cell>
        </row>
        <row r="49">
          <cell r="B49" t="str">
            <v>Kosovo*</v>
          </cell>
        </row>
        <row r="50">
          <cell r="B50" t="str">
            <v>Liechtenstein</v>
          </cell>
        </row>
        <row r="51">
          <cell r="B51" t="str">
            <v>Montenegro</v>
          </cell>
        </row>
      </sheetData>
      <sheetData sheetId="2"/>
      <sheetData sheetId="3"/>
      <sheetData sheetId="4"/>
      <sheetData sheetId="5"/>
      <sheetData sheetId="6"/>
      <sheetData sheetId="7">
        <row r="1">
          <cell r="AA1" t="str">
            <v>Table A Row</v>
          </cell>
        </row>
        <row r="2">
          <cell r="AA2" t="str">
            <v>Table A Column</v>
          </cell>
        </row>
        <row r="3">
          <cell r="AA3" t="str">
            <v>Table B Row</v>
          </cell>
        </row>
        <row r="4">
          <cell r="AA4" t="str">
            <v>Table B Column</v>
          </cell>
        </row>
        <row r="5">
          <cell r="AA5" t="str">
            <v>Table B.1 Row</v>
          </cell>
        </row>
        <row r="6">
          <cell r="AA6" t="str">
            <v>Table B.1 Column</v>
          </cell>
        </row>
        <row r="7">
          <cell r="AA7" t="str">
            <v>Table B.2 Row</v>
          </cell>
        </row>
        <row r="8">
          <cell r="AA8" t="str">
            <v>Table B.2 Column</v>
          </cell>
        </row>
        <row r="9">
          <cell r="AA9" t="str">
            <v>Table C Row</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tructure"/>
      <sheetName val="scheme"/>
      <sheetName val="instructions"/>
      <sheetName val="parameters"/>
      <sheetName val="NotApp"/>
      <sheetName val="footnotes_list"/>
      <sheetName val="Table_A"/>
      <sheetName val="Table_B"/>
      <sheetName val="Table_B.1"/>
      <sheetName val="Table_B.2"/>
      <sheetName val="Table_C"/>
      <sheetName val="Table_D"/>
      <sheetName val="Table_E"/>
      <sheetName val="Check Report"/>
      <sheetName val="PEFA indicators"/>
      <sheetName val="PEFA Columns"/>
      <sheetName val="PEFA rows"/>
      <sheetName val="PEFA bridging items"/>
      <sheetName val="2014_PEFA_Questionnaire_2017_fi"/>
    </sheetNames>
    <sheetDataSet>
      <sheetData sheetId="0">
        <row r="12">
          <cell r="D12" t="str">
            <v>BE</v>
          </cell>
        </row>
      </sheetData>
      <sheetData sheetId="1"/>
      <sheetData sheetId="2"/>
      <sheetData sheetId="3"/>
      <sheetData sheetId="4">
        <row r="22">
          <cell r="B22" t="str">
            <v>Austria</v>
          </cell>
        </row>
        <row r="23">
          <cell r="B23" t="str">
            <v>Belgium</v>
          </cell>
        </row>
        <row r="24">
          <cell r="B24" t="str">
            <v>Bulgaria</v>
          </cell>
        </row>
        <row r="25">
          <cell r="B25" t="str">
            <v>Croatia</v>
          </cell>
        </row>
        <row r="26">
          <cell r="B26" t="str">
            <v>Cyprus</v>
          </cell>
        </row>
        <row r="27">
          <cell r="B27" t="str">
            <v>Czech Republic</v>
          </cell>
        </row>
        <row r="28">
          <cell r="B28" t="str">
            <v>Denmark</v>
          </cell>
        </row>
        <row r="29">
          <cell r="B29" t="str">
            <v>Estonia</v>
          </cell>
        </row>
        <row r="30">
          <cell r="B30" t="str">
            <v>Finland</v>
          </cell>
        </row>
        <row r="31">
          <cell r="B31" t="str">
            <v>France</v>
          </cell>
        </row>
        <row r="32">
          <cell r="B32" t="str">
            <v>Germany</v>
          </cell>
        </row>
        <row r="33">
          <cell r="B33" t="str">
            <v>Greece</v>
          </cell>
        </row>
        <row r="34">
          <cell r="B34" t="str">
            <v>Hungary</v>
          </cell>
        </row>
        <row r="35">
          <cell r="B35" t="str">
            <v>Ireland</v>
          </cell>
        </row>
        <row r="36">
          <cell r="B36" t="str">
            <v>Italy</v>
          </cell>
        </row>
        <row r="37">
          <cell r="B37" t="str">
            <v>Latvia</v>
          </cell>
        </row>
        <row r="38">
          <cell r="B38" t="str">
            <v>Lithuania</v>
          </cell>
        </row>
        <row r="39">
          <cell r="B39" t="str">
            <v>Luxembourg</v>
          </cell>
        </row>
        <row r="40">
          <cell r="B40" t="str">
            <v>Malta</v>
          </cell>
        </row>
        <row r="41">
          <cell r="B41" t="str">
            <v>Netherlands</v>
          </cell>
        </row>
        <row r="42">
          <cell r="B42" t="str">
            <v>Poland</v>
          </cell>
        </row>
        <row r="43">
          <cell r="B43" t="str">
            <v>Portugal</v>
          </cell>
        </row>
        <row r="44">
          <cell r="B44" t="str">
            <v>Romania</v>
          </cell>
        </row>
        <row r="45">
          <cell r="B45" t="str">
            <v>Slovakia</v>
          </cell>
        </row>
        <row r="46">
          <cell r="B46" t="str">
            <v>Slovenia</v>
          </cell>
        </row>
        <row r="47">
          <cell r="B47" t="str">
            <v>Spain</v>
          </cell>
        </row>
        <row r="48">
          <cell r="B48" t="str">
            <v>Sweden</v>
          </cell>
        </row>
        <row r="49">
          <cell r="B49" t="str">
            <v>United Kingdom</v>
          </cell>
        </row>
        <row r="50">
          <cell r="B50" t="str">
            <v>Albania</v>
          </cell>
        </row>
        <row r="51">
          <cell r="B51" t="str">
            <v>Bosnia and Herzegovina</v>
          </cell>
        </row>
        <row r="52">
          <cell r="B52" t="str">
            <v>Iceland</v>
          </cell>
        </row>
        <row r="53">
          <cell r="B53" t="str">
            <v>Kosovo*</v>
          </cell>
        </row>
        <row r="54">
          <cell r="B54" t="str">
            <v>Liechtenstein</v>
          </cell>
        </row>
        <row r="55">
          <cell r="B55" t="str">
            <v>Montenegro</v>
          </cell>
        </row>
        <row r="56">
          <cell r="B56" t="str">
            <v>Norway</v>
          </cell>
        </row>
        <row r="57">
          <cell r="B57" t="str">
            <v>Serbia</v>
          </cell>
        </row>
        <row r="58">
          <cell r="B58" t="str">
            <v>Switzerland</v>
          </cell>
        </row>
        <row r="59">
          <cell r="B59" t="str">
            <v>The former Yugoslav Republic of Macedonia</v>
          </cell>
        </row>
        <row r="60">
          <cell r="B60" t="str">
            <v>Turkey</v>
          </cell>
        </row>
        <row r="70">
          <cell r="C70">
            <v>2000</v>
          </cell>
        </row>
        <row r="71">
          <cell r="C71">
            <v>2001</v>
          </cell>
        </row>
        <row r="72">
          <cell r="C72">
            <v>2002</v>
          </cell>
        </row>
        <row r="73">
          <cell r="C73">
            <v>2003</v>
          </cell>
        </row>
        <row r="74">
          <cell r="C74">
            <v>2004</v>
          </cell>
        </row>
        <row r="75">
          <cell r="C75">
            <v>2005</v>
          </cell>
        </row>
        <row r="76">
          <cell r="C76">
            <v>2006</v>
          </cell>
        </row>
        <row r="77">
          <cell r="C77">
            <v>2007</v>
          </cell>
        </row>
        <row r="78">
          <cell r="C78">
            <v>2008</v>
          </cell>
        </row>
        <row r="79">
          <cell r="C79">
            <v>2009</v>
          </cell>
        </row>
        <row r="80">
          <cell r="C80">
            <v>2010</v>
          </cell>
        </row>
        <row r="81">
          <cell r="C81">
            <v>2011</v>
          </cell>
        </row>
        <row r="82">
          <cell r="C82">
            <v>2012</v>
          </cell>
        </row>
        <row r="83">
          <cell r="C83">
            <v>2013</v>
          </cell>
        </row>
        <row r="84">
          <cell r="C84">
            <v>2014</v>
          </cell>
        </row>
        <row r="85">
          <cell r="C85">
            <v>2015</v>
          </cell>
        </row>
        <row r="86">
          <cell r="C86">
            <v>2016</v>
          </cell>
        </row>
        <row r="87">
          <cell r="C87">
            <v>2017</v>
          </cell>
        </row>
        <row r="88">
          <cell r="C88">
            <v>2018</v>
          </cell>
        </row>
        <row r="89">
          <cell r="C89">
            <v>2019</v>
          </cell>
        </row>
        <row r="90">
          <cell r="C90">
            <v>2020</v>
          </cell>
        </row>
      </sheetData>
      <sheetData sheetId="5"/>
      <sheetData sheetId="6"/>
      <sheetData sheetId="7"/>
      <sheetData sheetId="8"/>
      <sheetData sheetId="9"/>
      <sheetData sheetId="10"/>
      <sheetData sheetId="11"/>
      <sheetData sheetId="12"/>
      <sheetData sheetId="13"/>
      <sheetData sheetId="14"/>
      <sheetData sheetId="15">
        <row r="3">
          <cell r="B3" t="str">
            <v>PEFA_IND01</v>
          </cell>
        </row>
      </sheetData>
      <sheetData sheetId="16">
        <row r="2">
          <cell r="D2">
            <v>1</v>
          </cell>
        </row>
      </sheetData>
      <sheetData sheetId="17">
        <row r="3">
          <cell r="B3">
            <v>1</v>
          </cell>
        </row>
      </sheetData>
      <sheetData sheetId="18">
        <row r="3">
          <cell r="B3" t="str">
            <v>DEU_RES</v>
          </cell>
        </row>
      </sheetData>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tructure"/>
      <sheetName val="Parameters"/>
      <sheetName val="Model"/>
      <sheetName val="instructions"/>
      <sheetName val="CO2"/>
      <sheetName val="Biomass CO2"/>
      <sheetName val="N2O"/>
      <sheetName val="CH4"/>
      <sheetName val="HFC"/>
      <sheetName val="PFC"/>
      <sheetName val="SF6"/>
      <sheetName val="NOx"/>
      <sheetName val="SOx"/>
      <sheetName val="NH3"/>
      <sheetName val="NMVOC"/>
      <sheetName val="CO"/>
      <sheetName val="PM10"/>
      <sheetName val="PM2.5"/>
      <sheetName val="Check Report"/>
    </sheetNames>
    <sheetDataSet>
      <sheetData sheetId="0" refreshError="1"/>
      <sheetData sheetId="1" refreshError="1"/>
      <sheetData sheetId="2">
        <row r="22">
          <cell r="B22" t="str">
            <v>Austria</v>
          </cell>
        </row>
        <row r="53">
          <cell r="E53" t="str">
            <v>SUM(ROUND(V))</v>
          </cell>
        </row>
        <row r="54">
          <cell r="E54" t="str">
            <v>ROUND(SUM(V))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E11"/>
  <sheetViews>
    <sheetView tabSelected="1" zoomScale="85" zoomScaleNormal="85" workbookViewId="0">
      <selection sqref="A1:C1"/>
    </sheetView>
  </sheetViews>
  <sheetFormatPr defaultRowHeight="15" x14ac:dyDescent="0.25"/>
  <cols>
    <col min="1" max="1" width="14.28515625" customWidth="1"/>
    <col min="2" max="3" width="55.7109375" customWidth="1"/>
  </cols>
  <sheetData>
    <row r="1" spans="1:5" ht="18.75" x14ac:dyDescent="0.3">
      <c r="A1" s="389" t="s">
        <v>273</v>
      </c>
      <c r="B1" s="389"/>
      <c r="C1" s="389"/>
    </row>
    <row r="2" spans="1:5" x14ac:dyDescent="0.25">
      <c r="A2" s="390" t="s">
        <v>163</v>
      </c>
      <c r="B2" s="390"/>
      <c r="C2" s="390"/>
    </row>
    <row r="3" spans="1:5" ht="110.25" customHeight="1" x14ac:dyDescent="0.3">
      <c r="A3" s="336" t="s">
        <v>267</v>
      </c>
      <c r="B3" s="220" t="s">
        <v>266</v>
      </c>
      <c r="C3" s="220" t="s">
        <v>320</v>
      </c>
      <c r="E3" s="219"/>
    </row>
    <row r="4" spans="1:5" ht="110.25" customHeight="1" x14ac:dyDescent="0.25">
      <c r="A4" s="336" t="s">
        <v>268</v>
      </c>
      <c r="B4" s="220" t="s">
        <v>347</v>
      </c>
      <c r="C4" s="220" t="s">
        <v>333</v>
      </c>
    </row>
    <row r="5" spans="1:5" ht="74.25" customHeight="1" x14ac:dyDescent="0.25">
      <c r="A5" s="337" t="s">
        <v>339</v>
      </c>
      <c r="B5" s="220" t="s">
        <v>348</v>
      </c>
      <c r="C5" s="220" t="s">
        <v>341</v>
      </c>
    </row>
    <row r="6" spans="1:5" ht="74.25" customHeight="1" x14ac:dyDescent="0.25">
      <c r="A6" s="337" t="s">
        <v>340</v>
      </c>
      <c r="B6" s="220" t="s">
        <v>349</v>
      </c>
      <c r="C6" s="220" t="s">
        <v>342</v>
      </c>
    </row>
    <row r="7" spans="1:5" ht="110.25" customHeight="1" x14ac:dyDescent="0.25">
      <c r="A7" s="336" t="s">
        <v>269</v>
      </c>
      <c r="B7" s="220" t="s">
        <v>287</v>
      </c>
      <c r="C7" s="220" t="s">
        <v>286</v>
      </c>
    </row>
    <row r="8" spans="1:5" ht="110.25" customHeight="1" x14ac:dyDescent="0.25">
      <c r="A8" s="336" t="s">
        <v>270</v>
      </c>
      <c r="B8" s="220" t="s">
        <v>319</v>
      </c>
      <c r="C8" s="220" t="s">
        <v>334</v>
      </c>
    </row>
    <row r="9" spans="1:5" ht="110.25" customHeight="1" x14ac:dyDescent="0.25">
      <c r="A9" s="336" t="s">
        <v>271</v>
      </c>
      <c r="B9" s="220" t="s">
        <v>272</v>
      </c>
      <c r="C9" s="220" t="s">
        <v>288</v>
      </c>
    </row>
    <row r="11" spans="1:5" ht="51" x14ac:dyDescent="0.25">
      <c r="C11" s="220" t="s">
        <v>333</v>
      </c>
    </row>
  </sheetData>
  <mergeCells count="2">
    <mergeCell ref="A1:C1"/>
    <mergeCell ref="A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_A">
    <tabColor theme="0"/>
    <outlinePr summaryBelow="0" summaryRight="0"/>
  </sheetPr>
  <dimension ref="A1:CL40"/>
  <sheetViews>
    <sheetView showGridLines="0" zoomScale="85" zoomScaleNormal="85" workbookViewId="0">
      <pane xSplit="2" ySplit="2" topLeftCell="C3"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74" customWidth="1"/>
    <col min="2" max="2" width="50.7109375" style="23" customWidth="1"/>
    <col min="3" max="47" width="14.85546875" style="46" customWidth="1"/>
    <col min="48" max="48" width="16.85546875" style="46" customWidth="1"/>
    <col min="49" max="78" width="14.85546875" style="46" customWidth="1"/>
    <col min="79" max="79" width="15.85546875" style="46" customWidth="1"/>
    <col min="80" max="86" width="14.85546875" style="46" customWidth="1"/>
    <col min="87" max="87" width="18.5703125" style="46" customWidth="1"/>
    <col min="88" max="88" width="17.28515625" style="46" bestFit="1" customWidth="1"/>
    <col min="89" max="89" width="14.85546875" style="46" customWidth="1"/>
    <col min="90" max="90" width="16.140625" style="48" customWidth="1"/>
    <col min="91" max="16384" width="11.42578125" style="3"/>
  </cols>
  <sheetData>
    <row r="1" spans="1:90" s="1" customFormat="1" ht="195" customHeight="1" x14ac:dyDescent="0.25">
      <c r="A1" s="267"/>
      <c r="B1" s="223" t="s">
        <v>335</v>
      </c>
      <c r="C1" s="218" t="s">
        <v>200</v>
      </c>
      <c r="D1" s="221" t="s">
        <v>274</v>
      </c>
      <c r="E1" s="216" t="s">
        <v>201</v>
      </c>
      <c r="F1" s="216" t="s">
        <v>202</v>
      </c>
      <c r="G1" s="216" t="s">
        <v>203</v>
      </c>
      <c r="H1" s="215" t="s">
        <v>204</v>
      </c>
      <c r="I1" s="215" t="s">
        <v>205</v>
      </c>
      <c r="J1" s="216" t="s">
        <v>206</v>
      </c>
      <c r="K1" s="216" t="s">
        <v>207</v>
      </c>
      <c r="L1" s="216" t="s">
        <v>208</v>
      </c>
      <c r="M1" s="216" t="s">
        <v>209</v>
      </c>
      <c r="N1" s="216" t="s">
        <v>210</v>
      </c>
      <c r="O1" s="216" t="s">
        <v>211</v>
      </c>
      <c r="P1" s="216" t="s">
        <v>212</v>
      </c>
      <c r="Q1" s="216" t="s">
        <v>213</v>
      </c>
      <c r="R1" s="216" t="s">
        <v>214</v>
      </c>
      <c r="S1" s="216" t="s">
        <v>215</v>
      </c>
      <c r="T1" s="216" t="s">
        <v>216</v>
      </c>
      <c r="U1" s="216" t="s">
        <v>217</v>
      </c>
      <c r="V1" s="216" t="s">
        <v>218</v>
      </c>
      <c r="W1" s="216" t="s">
        <v>219</v>
      </c>
      <c r="X1" s="216" t="s">
        <v>220</v>
      </c>
      <c r="Y1" s="216" t="s">
        <v>221</v>
      </c>
      <c r="Z1" s="216" t="s">
        <v>222</v>
      </c>
      <c r="AA1" s="216" t="s">
        <v>223</v>
      </c>
      <c r="AB1" s="216" t="s">
        <v>224</v>
      </c>
      <c r="AC1" s="215" t="s">
        <v>225</v>
      </c>
      <c r="AD1" s="221" t="s">
        <v>275</v>
      </c>
      <c r="AE1" s="216" t="s">
        <v>226</v>
      </c>
      <c r="AF1" s="216" t="s">
        <v>227</v>
      </c>
      <c r="AG1" s="215" t="s">
        <v>228</v>
      </c>
      <c r="AH1" s="221" t="s">
        <v>276</v>
      </c>
      <c r="AI1" s="216" t="s">
        <v>229</v>
      </c>
      <c r="AJ1" s="216" t="s">
        <v>230</v>
      </c>
      <c r="AK1" s="216" t="s">
        <v>231</v>
      </c>
      <c r="AL1" s="221" t="s">
        <v>277</v>
      </c>
      <c r="AM1" s="216" t="s">
        <v>232</v>
      </c>
      <c r="AN1" s="216" t="s">
        <v>233</v>
      </c>
      <c r="AO1" s="222" t="s">
        <v>234</v>
      </c>
      <c r="AP1" s="216" t="s">
        <v>235</v>
      </c>
      <c r="AQ1" s="216" t="s">
        <v>236</v>
      </c>
      <c r="AR1" s="215" t="s">
        <v>237</v>
      </c>
      <c r="AS1" s="221" t="s">
        <v>278</v>
      </c>
      <c r="AT1" s="216" t="s">
        <v>238</v>
      </c>
      <c r="AU1" s="216" t="s">
        <v>239</v>
      </c>
      <c r="AV1" s="216" t="s">
        <v>240</v>
      </c>
      <c r="AW1" s="216" t="s">
        <v>241</v>
      </c>
      <c r="AX1" s="221" t="s">
        <v>279</v>
      </c>
      <c r="AY1" s="216" t="s">
        <v>242</v>
      </c>
      <c r="AZ1" s="216" t="s">
        <v>243</v>
      </c>
      <c r="BA1" s="216" t="s">
        <v>244</v>
      </c>
      <c r="BB1" s="215" t="s">
        <v>245</v>
      </c>
      <c r="BC1" s="222" t="s">
        <v>318</v>
      </c>
      <c r="BD1" s="221" t="s">
        <v>280</v>
      </c>
      <c r="BE1" s="216" t="s">
        <v>246</v>
      </c>
      <c r="BF1" s="216" t="s">
        <v>247</v>
      </c>
      <c r="BG1" s="216" t="s">
        <v>248</v>
      </c>
      <c r="BH1" s="216" t="s">
        <v>249</v>
      </c>
      <c r="BI1" s="216" t="s">
        <v>250</v>
      </c>
      <c r="BJ1" s="221" t="s">
        <v>281</v>
      </c>
      <c r="BK1" s="216" t="s">
        <v>251</v>
      </c>
      <c r="BL1" s="216" t="s">
        <v>252</v>
      </c>
      <c r="BM1" s="216" t="s">
        <v>253</v>
      </c>
      <c r="BN1" s="216" t="s">
        <v>254</v>
      </c>
      <c r="BO1" s="215" t="s">
        <v>255</v>
      </c>
      <c r="BP1" s="215" t="s">
        <v>256</v>
      </c>
      <c r="BQ1" s="221" t="s">
        <v>282</v>
      </c>
      <c r="BR1" s="216" t="s">
        <v>257</v>
      </c>
      <c r="BS1" s="216" t="s">
        <v>258</v>
      </c>
      <c r="BT1" s="221" t="s">
        <v>283</v>
      </c>
      <c r="BU1" s="216" t="s">
        <v>259</v>
      </c>
      <c r="BV1" s="216" t="s">
        <v>260</v>
      </c>
      <c r="BW1" s="221" t="s">
        <v>284</v>
      </c>
      <c r="BX1" s="216" t="s">
        <v>261</v>
      </c>
      <c r="BY1" s="216" t="s">
        <v>262</v>
      </c>
      <c r="BZ1" s="216" t="s">
        <v>263</v>
      </c>
      <c r="CA1" s="215" t="s">
        <v>264</v>
      </c>
      <c r="CB1" s="215" t="s">
        <v>265</v>
      </c>
      <c r="CC1" s="221" t="s">
        <v>289</v>
      </c>
      <c r="CD1" s="222" t="s">
        <v>290</v>
      </c>
      <c r="CE1" s="222" t="s">
        <v>291</v>
      </c>
      <c r="CF1" s="262" t="s">
        <v>292</v>
      </c>
      <c r="CG1" s="263" t="s">
        <v>293</v>
      </c>
      <c r="CH1" s="117" t="s">
        <v>294</v>
      </c>
      <c r="CI1" s="263" t="s">
        <v>295</v>
      </c>
      <c r="CJ1" s="217" t="s">
        <v>285</v>
      </c>
      <c r="CK1" s="217" t="s">
        <v>296</v>
      </c>
      <c r="CL1" s="4"/>
    </row>
    <row r="2" spans="1:90" s="1" customFormat="1" ht="32.25" customHeight="1" x14ac:dyDescent="0.25">
      <c r="A2" s="267"/>
      <c r="B2" s="331"/>
      <c r="C2" s="315" t="s">
        <v>57</v>
      </c>
      <c r="D2" s="333" t="s">
        <v>58</v>
      </c>
      <c r="E2" s="319" t="s">
        <v>59</v>
      </c>
      <c r="F2" s="319" t="s">
        <v>60</v>
      </c>
      <c r="G2" s="319" t="s">
        <v>61</v>
      </c>
      <c r="H2" s="318" t="s">
        <v>62</v>
      </c>
      <c r="I2" s="318" t="s">
        <v>63</v>
      </c>
      <c r="J2" s="319" t="s">
        <v>64</v>
      </c>
      <c r="K2" s="319" t="s">
        <v>65</v>
      </c>
      <c r="L2" s="334" t="s">
        <v>66</v>
      </c>
      <c r="M2" s="203" t="s">
        <v>67</v>
      </c>
      <c r="N2" s="203" t="s">
        <v>68</v>
      </c>
      <c r="O2" s="203" t="s">
        <v>69</v>
      </c>
      <c r="P2" s="203" t="s">
        <v>70</v>
      </c>
      <c r="Q2" s="203" t="s">
        <v>71</v>
      </c>
      <c r="R2" s="203" t="s">
        <v>72</v>
      </c>
      <c r="S2" s="203" t="s">
        <v>73</v>
      </c>
      <c r="T2" s="203" t="s">
        <v>74</v>
      </c>
      <c r="U2" s="203" t="s">
        <v>75</v>
      </c>
      <c r="V2" s="203" t="s">
        <v>76</v>
      </c>
      <c r="W2" s="203" t="s">
        <v>77</v>
      </c>
      <c r="X2" s="203" t="s">
        <v>78</v>
      </c>
      <c r="Y2" s="203" t="s">
        <v>79</v>
      </c>
      <c r="Z2" s="203" t="s">
        <v>80</v>
      </c>
      <c r="AA2" s="203" t="s">
        <v>81</v>
      </c>
      <c r="AB2" s="203" t="s">
        <v>82</v>
      </c>
      <c r="AC2" s="202" t="s">
        <v>83</v>
      </c>
      <c r="AD2" s="202" t="s">
        <v>84</v>
      </c>
      <c r="AE2" s="203" t="s">
        <v>85</v>
      </c>
      <c r="AF2" s="203" t="s">
        <v>86</v>
      </c>
      <c r="AG2" s="202" t="s">
        <v>87</v>
      </c>
      <c r="AH2" s="202" t="s">
        <v>88</v>
      </c>
      <c r="AI2" s="203" t="s">
        <v>89</v>
      </c>
      <c r="AJ2" s="203" t="s">
        <v>90</v>
      </c>
      <c r="AK2" s="203" t="s">
        <v>91</v>
      </c>
      <c r="AL2" s="202" t="s">
        <v>92</v>
      </c>
      <c r="AM2" s="203" t="s">
        <v>93</v>
      </c>
      <c r="AN2" s="203" t="s">
        <v>94</v>
      </c>
      <c r="AO2" s="203" t="s">
        <v>95</v>
      </c>
      <c r="AP2" s="203" t="s">
        <v>96</v>
      </c>
      <c r="AQ2" s="203" t="s">
        <v>97</v>
      </c>
      <c r="AR2" s="202" t="s">
        <v>98</v>
      </c>
      <c r="AS2" s="202" t="s">
        <v>99</v>
      </c>
      <c r="AT2" s="203" t="s">
        <v>100</v>
      </c>
      <c r="AU2" s="203" t="s">
        <v>101</v>
      </c>
      <c r="AV2" s="203" t="s">
        <v>102</v>
      </c>
      <c r="AW2" s="203" t="s">
        <v>103</v>
      </c>
      <c r="AX2" s="202" t="s">
        <v>104</v>
      </c>
      <c r="AY2" s="203" t="s">
        <v>105</v>
      </c>
      <c r="AZ2" s="203" t="s">
        <v>106</v>
      </c>
      <c r="BA2" s="203" t="s">
        <v>107</v>
      </c>
      <c r="BB2" s="202" t="s">
        <v>108</v>
      </c>
      <c r="BC2" s="203" t="s">
        <v>109</v>
      </c>
      <c r="BD2" s="202" t="s">
        <v>110</v>
      </c>
      <c r="BE2" s="203" t="s">
        <v>111</v>
      </c>
      <c r="BF2" s="203" t="s">
        <v>112</v>
      </c>
      <c r="BG2" s="203" t="s">
        <v>113</v>
      </c>
      <c r="BH2" s="203" t="s">
        <v>114</v>
      </c>
      <c r="BI2" s="203" t="s">
        <v>115</v>
      </c>
      <c r="BJ2" s="202" t="s">
        <v>116</v>
      </c>
      <c r="BK2" s="203" t="s">
        <v>117</v>
      </c>
      <c r="BL2" s="203" t="s">
        <v>118</v>
      </c>
      <c r="BM2" s="203" t="s">
        <v>119</v>
      </c>
      <c r="BN2" s="203" t="s">
        <v>120</v>
      </c>
      <c r="BO2" s="202" t="s">
        <v>121</v>
      </c>
      <c r="BP2" s="202" t="s">
        <v>122</v>
      </c>
      <c r="BQ2" s="202" t="s">
        <v>123</v>
      </c>
      <c r="BR2" s="203" t="s">
        <v>124</v>
      </c>
      <c r="BS2" s="203" t="s">
        <v>125</v>
      </c>
      <c r="BT2" s="202" t="s">
        <v>126</v>
      </c>
      <c r="BU2" s="203" t="s">
        <v>127</v>
      </c>
      <c r="BV2" s="203" t="s">
        <v>128</v>
      </c>
      <c r="BW2" s="202" t="s">
        <v>129</v>
      </c>
      <c r="BX2" s="203" t="s">
        <v>130</v>
      </c>
      <c r="BY2" s="203" t="s">
        <v>131</v>
      </c>
      <c r="BZ2" s="203" t="s">
        <v>132</v>
      </c>
      <c r="CA2" s="202" t="s">
        <v>133</v>
      </c>
      <c r="CB2" s="202" t="s">
        <v>134</v>
      </c>
      <c r="CC2" s="202" t="s">
        <v>135</v>
      </c>
      <c r="CD2" s="203" t="s">
        <v>136</v>
      </c>
      <c r="CE2" s="203" t="s">
        <v>137</v>
      </c>
      <c r="CF2" s="266" t="s">
        <v>138</v>
      </c>
      <c r="CG2" s="204" t="s">
        <v>139</v>
      </c>
      <c r="CH2" s="116" t="s">
        <v>0</v>
      </c>
      <c r="CI2" s="204" t="s">
        <v>140</v>
      </c>
      <c r="CJ2" s="205" t="s">
        <v>141</v>
      </c>
      <c r="CK2" s="205" t="s">
        <v>142</v>
      </c>
      <c r="CL2" s="4"/>
    </row>
    <row r="3" spans="1:90" s="10" customFormat="1" ht="26.25" customHeight="1" x14ac:dyDescent="0.25">
      <c r="A3" s="276" t="s">
        <v>22</v>
      </c>
      <c r="B3" s="329" t="s">
        <v>164</v>
      </c>
      <c r="C3" s="330"/>
      <c r="D3" s="332"/>
      <c r="E3" s="332"/>
      <c r="F3" s="332"/>
      <c r="G3" s="332"/>
      <c r="H3" s="332"/>
      <c r="I3" s="332"/>
      <c r="J3" s="332"/>
      <c r="K3" s="332"/>
      <c r="L3" s="332"/>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7"/>
      <c r="CD3" s="6"/>
      <c r="CE3" s="6"/>
      <c r="CF3" s="6"/>
      <c r="CG3" s="6"/>
      <c r="CH3" s="5"/>
      <c r="CI3" s="6"/>
      <c r="CJ3" s="8">
        <v>83458.966666818844</v>
      </c>
      <c r="CK3" s="8">
        <v>83458.966666818844</v>
      </c>
      <c r="CL3" s="9" t="str">
        <f>IF(ROUND(SUM(CK3),1)&gt;ROUND(SUM(Tabel_B!CK3),1),"Supply &gt; Use",IF(ROUND(SUM(CK3),1)&lt;ROUND(SUM(Tabel_B!CK3),1),"Supply &lt; Use",""))</f>
        <v/>
      </c>
    </row>
    <row r="4" spans="1:90" s="16" customFormat="1" ht="26.25" customHeight="1" x14ac:dyDescent="0.25">
      <c r="A4" s="277" t="s">
        <v>23</v>
      </c>
      <c r="B4" s="226" t="s">
        <v>165</v>
      </c>
      <c r="C4" s="110"/>
      <c r="D4" s="111"/>
      <c r="E4" s="112"/>
      <c r="F4" s="112"/>
      <c r="G4" s="112"/>
      <c r="H4" s="111"/>
      <c r="I4" s="111"/>
      <c r="J4" s="112"/>
      <c r="K4" s="112"/>
      <c r="L4" s="112"/>
      <c r="M4" s="112"/>
      <c r="N4" s="112"/>
      <c r="O4" s="112"/>
      <c r="P4" s="112"/>
      <c r="Q4" s="112"/>
      <c r="R4" s="112"/>
      <c r="S4" s="112"/>
      <c r="T4" s="112"/>
      <c r="U4" s="112"/>
      <c r="V4" s="112"/>
      <c r="W4" s="112"/>
      <c r="X4" s="112"/>
      <c r="Y4" s="112"/>
      <c r="Z4" s="112"/>
      <c r="AA4" s="112"/>
      <c r="AB4" s="112"/>
      <c r="AC4" s="111"/>
      <c r="AD4" s="111"/>
      <c r="AE4" s="112"/>
      <c r="AF4" s="112"/>
      <c r="AG4" s="111"/>
      <c r="AH4" s="111"/>
      <c r="AI4" s="112"/>
      <c r="AJ4" s="112"/>
      <c r="AK4" s="112"/>
      <c r="AL4" s="111"/>
      <c r="AM4" s="112"/>
      <c r="AN4" s="112"/>
      <c r="AO4" s="112"/>
      <c r="AP4" s="112"/>
      <c r="AQ4" s="112"/>
      <c r="AR4" s="111"/>
      <c r="AS4" s="111"/>
      <c r="AT4" s="112"/>
      <c r="AU4" s="112"/>
      <c r="AV4" s="112"/>
      <c r="AW4" s="112"/>
      <c r="AX4" s="111"/>
      <c r="AY4" s="112"/>
      <c r="AZ4" s="112"/>
      <c r="BA4" s="112"/>
      <c r="BB4" s="111"/>
      <c r="BC4" s="112"/>
      <c r="BD4" s="111"/>
      <c r="BE4" s="112"/>
      <c r="BF4" s="112"/>
      <c r="BG4" s="112"/>
      <c r="BH4" s="112"/>
      <c r="BI4" s="112"/>
      <c r="BJ4" s="111"/>
      <c r="BK4" s="112"/>
      <c r="BL4" s="112"/>
      <c r="BM4" s="112"/>
      <c r="BN4" s="112"/>
      <c r="BO4" s="111"/>
      <c r="BP4" s="111"/>
      <c r="BQ4" s="111"/>
      <c r="BR4" s="112"/>
      <c r="BS4" s="112"/>
      <c r="BT4" s="111"/>
      <c r="BU4" s="112"/>
      <c r="BV4" s="112"/>
      <c r="BW4" s="111"/>
      <c r="BX4" s="112"/>
      <c r="BY4" s="112"/>
      <c r="BZ4" s="112"/>
      <c r="CA4" s="111"/>
      <c r="CB4" s="111"/>
      <c r="CC4" s="111"/>
      <c r="CD4" s="112"/>
      <c r="CE4" s="112"/>
      <c r="CF4" s="112"/>
      <c r="CG4" s="113"/>
      <c r="CH4" s="111"/>
      <c r="CI4" s="111"/>
      <c r="CJ4" s="114">
        <v>0</v>
      </c>
      <c r="CK4" s="114">
        <v>0</v>
      </c>
      <c r="CL4" s="9" t="str">
        <f>IF(ROUND(SUM(CK4),1)&gt;ROUND(SUM(Tabel_B!CK4),1),"Supply &gt; Use",IF(ROUND(SUM(CK4),1)&lt;ROUND(SUM(Tabel_B!CK4),1),"Supply &lt; Use",""))</f>
        <v/>
      </c>
    </row>
    <row r="5" spans="1:90" s="16" customFormat="1" ht="26.25" customHeight="1" x14ac:dyDescent="0.25">
      <c r="A5" s="278" t="s">
        <v>24</v>
      </c>
      <c r="B5" s="207" t="s">
        <v>166</v>
      </c>
      <c r="C5" s="11"/>
      <c r="D5" s="12"/>
      <c r="E5" s="13"/>
      <c r="F5" s="13"/>
      <c r="G5" s="13"/>
      <c r="H5" s="12"/>
      <c r="I5" s="12"/>
      <c r="J5" s="13"/>
      <c r="K5" s="13"/>
      <c r="L5" s="13"/>
      <c r="M5" s="13"/>
      <c r="N5" s="13"/>
      <c r="O5" s="13"/>
      <c r="P5" s="13"/>
      <c r="Q5" s="13"/>
      <c r="R5" s="13"/>
      <c r="S5" s="13"/>
      <c r="T5" s="13"/>
      <c r="U5" s="13"/>
      <c r="V5" s="13"/>
      <c r="W5" s="13"/>
      <c r="X5" s="13"/>
      <c r="Y5" s="13"/>
      <c r="Z5" s="13"/>
      <c r="AA5" s="13"/>
      <c r="AB5" s="13"/>
      <c r="AC5" s="12"/>
      <c r="AD5" s="12"/>
      <c r="AE5" s="13"/>
      <c r="AF5" s="13"/>
      <c r="AG5" s="12"/>
      <c r="AH5" s="12"/>
      <c r="AI5" s="13"/>
      <c r="AJ5" s="13"/>
      <c r="AK5" s="13"/>
      <c r="AL5" s="12"/>
      <c r="AM5" s="13"/>
      <c r="AN5" s="13"/>
      <c r="AO5" s="13"/>
      <c r="AP5" s="13"/>
      <c r="AQ5" s="13"/>
      <c r="AR5" s="12"/>
      <c r="AS5" s="12"/>
      <c r="AT5" s="13"/>
      <c r="AU5" s="13"/>
      <c r="AV5" s="13"/>
      <c r="AW5" s="13"/>
      <c r="AX5" s="12"/>
      <c r="AY5" s="13"/>
      <c r="AZ5" s="13"/>
      <c r="BA5" s="13"/>
      <c r="BB5" s="12"/>
      <c r="BC5" s="13"/>
      <c r="BD5" s="12"/>
      <c r="BE5" s="13"/>
      <c r="BF5" s="13"/>
      <c r="BG5" s="13"/>
      <c r="BH5" s="13"/>
      <c r="BI5" s="13"/>
      <c r="BJ5" s="12"/>
      <c r="BK5" s="13"/>
      <c r="BL5" s="13"/>
      <c r="BM5" s="13"/>
      <c r="BN5" s="13"/>
      <c r="BO5" s="12"/>
      <c r="BP5" s="12"/>
      <c r="BQ5" s="12"/>
      <c r="BR5" s="13"/>
      <c r="BS5" s="13"/>
      <c r="BT5" s="12"/>
      <c r="BU5" s="13"/>
      <c r="BV5" s="13"/>
      <c r="BW5" s="12"/>
      <c r="BX5" s="13"/>
      <c r="BY5" s="13"/>
      <c r="BZ5" s="13"/>
      <c r="CA5" s="12"/>
      <c r="CB5" s="12"/>
      <c r="CC5" s="12"/>
      <c r="CD5" s="13"/>
      <c r="CE5" s="13"/>
      <c r="CF5" s="13"/>
      <c r="CG5" s="11"/>
      <c r="CH5" s="12"/>
      <c r="CI5" s="12"/>
      <c r="CJ5" s="17">
        <v>0</v>
      </c>
      <c r="CK5" s="15">
        <v>0</v>
      </c>
      <c r="CL5" s="9" t="str">
        <f>IF(ROUND(SUM(CK5),1)&gt;ROUND(SUM(Tabel_B!CK5),1),"Supply &gt; Use",IF(ROUND(SUM(CK5),1)&lt;ROUND(SUM(Tabel_B!CK5),1),"Supply &lt; Use",""))</f>
        <v/>
      </c>
    </row>
    <row r="6" spans="1:90" s="16" customFormat="1" ht="26.25" customHeight="1" x14ac:dyDescent="0.25">
      <c r="A6" s="278" t="s">
        <v>25</v>
      </c>
      <c r="B6" s="207" t="s">
        <v>167</v>
      </c>
      <c r="C6" s="11"/>
      <c r="D6" s="12"/>
      <c r="E6" s="12"/>
      <c r="F6" s="12"/>
      <c r="G6" s="12"/>
      <c r="H6" s="12"/>
      <c r="I6" s="12"/>
      <c r="J6" s="13"/>
      <c r="K6" s="13"/>
      <c r="L6" s="13"/>
      <c r="M6" s="13"/>
      <c r="N6" s="13"/>
      <c r="O6" s="13"/>
      <c r="P6" s="13"/>
      <c r="Q6" s="13"/>
      <c r="R6" s="13"/>
      <c r="S6" s="13"/>
      <c r="T6" s="13"/>
      <c r="U6" s="13"/>
      <c r="V6" s="13"/>
      <c r="W6" s="13"/>
      <c r="X6" s="13"/>
      <c r="Y6" s="13"/>
      <c r="Z6" s="13"/>
      <c r="AA6" s="13"/>
      <c r="AB6" s="13"/>
      <c r="AC6" s="12"/>
      <c r="AD6" s="12"/>
      <c r="AE6" s="13"/>
      <c r="AF6" s="13"/>
      <c r="AG6" s="12"/>
      <c r="AH6" s="12"/>
      <c r="AI6" s="13"/>
      <c r="AJ6" s="13"/>
      <c r="AK6" s="13"/>
      <c r="AL6" s="12"/>
      <c r="AM6" s="13"/>
      <c r="AN6" s="13"/>
      <c r="AO6" s="13"/>
      <c r="AP6" s="13"/>
      <c r="AQ6" s="13"/>
      <c r="AR6" s="12"/>
      <c r="AS6" s="12"/>
      <c r="AT6" s="13"/>
      <c r="AU6" s="13"/>
      <c r="AV6" s="13"/>
      <c r="AW6" s="13"/>
      <c r="AX6" s="12"/>
      <c r="AY6" s="13"/>
      <c r="AZ6" s="13"/>
      <c r="BA6" s="13"/>
      <c r="BB6" s="12"/>
      <c r="BC6" s="13"/>
      <c r="BD6" s="12"/>
      <c r="BE6" s="13"/>
      <c r="BF6" s="13"/>
      <c r="BG6" s="13"/>
      <c r="BH6" s="13"/>
      <c r="BI6" s="13"/>
      <c r="BJ6" s="12"/>
      <c r="BK6" s="13"/>
      <c r="BL6" s="13"/>
      <c r="BM6" s="13"/>
      <c r="BN6" s="13"/>
      <c r="BO6" s="12"/>
      <c r="BP6" s="12"/>
      <c r="BQ6" s="12"/>
      <c r="BR6" s="13"/>
      <c r="BS6" s="13"/>
      <c r="BT6" s="12"/>
      <c r="BU6" s="13"/>
      <c r="BV6" s="13"/>
      <c r="BW6" s="12"/>
      <c r="BX6" s="13"/>
      <c r="BY6" s="13"/>
      <c r="BZ6" s="13"/>
      <c r="CA6" s="12"/>
      <c r="CB6" s="12"/>
      <c r="CC6" s="12"/>
      <c r="CD6" s="13"/>
      <c r="CE6" s="13"/>
      <c r="CF6" s="13"/>
      <c r="CG6" s="11"/>
      <c r="CH6" s="12"/>
      <c r="CI6" s="12"/>
      <c r="CJ6" s="17">
        <v>971.76741977736015</v>
      </c>
      <c r="CK6" s="15">
        <v>971.76741977736015</v>
      </c>
      <c r="CL6" s="9" t="str">
        <f>IF(ROUND(SUM(CK6),1)&gt;ROUND(SUM(Tabel_B!CK6),1),"Supply &gt; Use",IF(ROUND(SUM(CK6),1)&lt;ROUND(SUM(Tabel_B!CK6),1),"Supply &lt; Use",""))</f>
        <v/>
      </c>
    </row>
    <row r="7" spans="1:90" s="16" customFormat="1" ht="26.25" customHeight="1" x14ac:dyDescent="0.25">
      <c r="A7" s="278" t="s">
        <v>26</v>
      </c>
      <c r="B7" s="207" t="s">
        <v>168</v>
      </c>
      <c r="C7" s="11"/>
      <c r="D7" s="12"/>
      <c r="E7" s="12"/>
      <c r="F7" s="12"/>
      <c r="G7" s="12"/>
      <c r="H7" s="12"/>
      <c r="I7" s="12"/>
      <c r="J7" s="13"/>
      <c r="K7" s="13"/>
      <c r="L7" s="13"/>
      <c r="M7" s="13"/>
      <c r="N7" s="13"/>
      <c r="O7" s="13"/>
      <c r="P7" s="13"/>
      <c r="Q7" s="13"/>
      <c r="R7" s="13"/>
      <c r="S7" s="13"/>
      <c r="T7" s="13"/>
      <c r="U7" s="13"/>
      <c r="V7" s="13"/>
      <c r="W7" s="13"/>
      <c r="X7" s="13"/>
      <c r="Y7" s="13"/>
      <c r="Z7" s="13"/>
      <c r="AA7" s="13"/>
      <c r="AB7" s="13"/>
      <c r="AC7" s="12"/>
      <c r="AD7" s="12"/>
      <c r="AE7" s="13"/>
      <c r="AF7" s="13"/>
      <c r="AG7" s="12"/>
      <c r="AH7" s="12"/>
      <c r="AI7" s="13"/>
      <c r="AJ7" s="13"/>
      <c r="AK7" s="13"/>
      <c r="AL7" s="12"/>
      <c r="AM7" s="13"/>
      <c r="AN7" s="13"/>
      <c r="AO7" s="13"/>
      <c r="AP7" s="13"/>
      <c r="AQ7" s="13"/>
      <c r="AR7" s="12"/>
      <c r="AS7" s="12"/>
      <c r="AT7" s="13"/>
      <c r="AU7" s="13"/>
      <c r="AV7" s="13"/>
      <c r="AW7" s="13"/>
      <c r="AX7" s="12"/>
      <c r="AY7" s="13"/>
      <c r="AZ7" s="13"/>
      <c r="BA7" s="13"/>
      <c r="BB7" s="12"/>
      <c r="BC7" s="13"/>
      <c r="BD7" s="12"/>
      <c r="BE7" s="13"/>
      <c r="BF7" s="13"/>
      <c r="BG7" s="13"/>
      <c r="BH7" s="13"/>
      <c r="BI7" s="13"/>
      <c r="BJ7" s="12"/>
      <c r="BK7" s="13"/>
      <c r="BL7" s="13"/>
      <c r="BM7" s="13"/>
      <c r="BN7" s="13"/>
      <c r="BO7" s="12"/>
      <c r="BP7" s="12"/>
      <c r="BQ7" s="12"/>
      <c r="BR7" s="13"/>
      <c r="BS7" s="13"/>
      <c r="BT7" s="12"/>
      <c r="BU7" s="13"/>
      <c r="BV7" s="13"/>
      <c r="BW7" s="12"/>
      <c r="BX7" s="13"/>
      <c r="BY7" s="13"/>
      <c r="BZ7" s="13"/>
      <c r="CA7" s="12"/>
      <c r="CB7" s="12"/>
      <c r="CC7" s="12"/>
      <c r="CD7" s="13"/>
      <c r="CE7" s="13"/>
      <c r="CF7" s="13"/>
      <c r="CG7" s="11"/>
      <c r="CH7" s="12"/>
      <c r="CI7" s="12"/>
      <c r="CJ7" s="17">
        <v>10641.340541949259</v>
      </c>
      <c r="CK7" s="15">
        <v>10641.340541949259</v>
      </c>
      <c r="CL7" s="9" t="str">
        <f>IF(ROUND(SUM(CK7),1)&gt;ROUND(SUM(Tabel_B!CK7),1),"Supply &gt; Use",IF(ROUND(SUM(CK7),1)&lt;ROUND(SUM(Tabel_B!CK7),1),"Supply &lt; Use",""))</f>
        <v/>
      </c>
    </row>
    <row r="8" spans="1:90" s="16" customFormat="1" ht="26.25" customHeight="1" x14ac:dyDescent="0.25">
      <c r="A8" s="278" t="s">
        <v>27</v>
      </c>
      <c r="B8" s="207" t="s">
        <v>169</v>
      </c>
      <c r="C8" s="11"/>
      <c r="D8" s="12"/>
      <c r="E8" s="12"/>
      <c r="F8" s="12"/>
      <c r="G8" s="12"/>
      <c r="H8" s="12"/>
      <c r="I8" s="12"/>
      <c r="J8" s="13"/>
      <c r="K8" s="13"/>
      <c r="L8" s="13"/>
      <c r="M8" s="13"/>
      <c r="N8" s="13"/>
      <c r="O8" s="13"/>
      <c r="P8" s="13"/>
      <c r="Q8" s="13"/>
      <c r="R8" s="13"/>
      <c r="S8" s="13"/>
      <c r="T8" s="13"/>
      <c r="U8" s="13"/>
      <c r="V8" s="13"/>
      <c r="W8" s="13"/>
      <c r="X8" s="13"/>
      <c r="Y8" s="13"/>
      <c r="Z8" s="13"/>
      <c r="AA8" s="13"/>
      <c r="AB8" s="13"/>
      <c r="AC8" s="12"/>
      <c r="AD8" s="12"/>
      <c r="AE8" s="13"/>
      <c r="AF8" s="13"/>
      <c r="AG8" s="12"/>
      <c r="AH8" s="12"/>
      <c r="AI8" s="13"/>
      <c r="AJ8" s="13"/>
      <c r="AK8" s="13"/>
      <c r="AL8" s="12"/>
      <c r="AM8" s="13"/>
      <c r="AN8" s="13"/>
      <c r="AO8" s="13"/>
      <c r="AP8" s="13"/>
      <c r="AQ8" s="13"/>
      <c r="AR8" s="12"/>
      <c r="AS8" s="12"/>
      <c r="AT8" s="13"/>
      <c r="AU8" s="13"/>
      <c r="AV8" s="13"/>
      <c r="AW8" s="13"/>
      <c r="AX8" s="12"/>
      <c r="AY8" s="13"/>
      <c r="AZ8" s="13"/>
      <c r="BA8" s="13"/>
      <c r="BB8" s="12"/>
      <c r="BC8" s="13"/>
      <c r="BD8" s="12"/>
      <c r="BE8" s="13"/>
      <c r="BF8" s="13"/>
      <c r="BG8" s="13"/>
      <c r="BH8" s="13"/>
      <c r="BI8" s="13"/>
      <c r="BJ8" s="12"/>
      <c r="BK8" s="13"/>
      <c r="BL8" s="13"/>
      <c r="BM8" s="13"/>
      <c r="BN8" s="13"/>
      <c r="BO8" s="12"/>
      <c r="BP8" s="12"/>
      <c r="BQ8" s="12"/>
      <c r="BR8" s="13"/>
      <c r="BS8" s="13"/>
      <c r="BT8" s="12"/>
      <c r="BU8" s="13"/>
      <c r="BV8" s="13"/>
      <c r="BW8" s="12"/>
      <c r="BX8" s="13"/>
      <c r="BY8" s="13"/>
      <c r="BZ8" s="13"/>
      <c r="CA8" s="12"/>
      <c r="CB8" s="12"/>
      <c r="CC8" s="12"/>
      <c r="CD8" s="13"/>
      <c r="CE8" s="13"/>
      <c r="CF8" s="13"/>
      <c r="CG8" s="11"/>
      <c r="CH8" s="12"/>
      <c r="CI8" s="12"/>
      <c r="CJ8" s="17">
        <v>14822.3219559094</v>
      </c>
      <c r="CK8" s="15">
        <v>14822.3219559094</v>
      </c>
      <c r="CL8" s="9" t="str">
        <f>IF(ROUND(SUM(CK8),1)&gt;ROUND(SUM(Tabel_B!CK8),1),"Supply &gt; Use",IF(ROUND(SUM(CK8),1)&lt;ROUND(SUM(Tabel_B!CK8),1),"Supply &lt; Use",""))</f>
        <v/>
      </c>
    </row>
    <row r="9" spans="1:90" s="16" customFormat="1" ht="26.25" customHeight="1" x14ac:dyDescent="0.25">
      <c r="A9" s="278" t="s">
        <v>28</v>
      </c>
      <c r="B9" s="207" t="s">
        <v>170</v>
      </c>
      <c r="C9" s="11"/>
      <c r="D9" s="12"/>
      <c r="E9" s="12"/>
      <c r="F9" s="12"/>
      <c r="G9" s="12"/>
      <c r="H9" s="12"/>
      <c r="I9" s="12"/>
      <c r="J9" s="13"/>
      <c r="K9" s="13"/>
      <c r="L9" s="13"/>
      <c r="M9" s="13"/>
      <c r="N9" s="13"/>
      <c r="O9" s="13"/>
      <c r="P9" s="13"/>
      <c r="Q9" s="13"/>
      <c r="R9" s="13"/>
      <c r="S9" s="13"/>
      <c r="T9" s="13"/>
      <c r="U9" s="13"/>
      <c r="V9" s="13"/>
      <c r="W9" s="13"/>
      <c r="X9" s="13"/>
      <c r="Y9" s="13"/>
      <c r="Z9" s="13"/>
      <c r="AA9" s="13"/>
      <c r="AB9" s="13"/>
      <c r="AC9" s="12"/>
      <c r="AD9" s="12"/>
      <c r="AE9" s="13"/>
      <c r="AF9" s="13"/>
      <c r="AG9" s="12"/>
      <c r="AH9" s="12"/>
      <c r="AI9" s="13"/>
      <c r="AJ9" s="13"/>
      <c r="AK9" s="13"/>
      <c r="AL9" s="12"/>
      <c r="AM9" s="13"/>
      <c r="AN9" s="13"/>
      <c r="AO9" s="13"/>
      <c r="AP9" s="13"/>
      <c r="AQ9" s="13"/>
      <c r="AR9" s="12"/>
      <c r="AS9" s="12"/>
      <c r="AT9" s="13"/>
      <c r="AU9" s="13"/>
      <c r="AV9" s="13"/>
      <c r="AW9" s="13"/>
      <c r="AX9" s="12"/>
      <c r="AY9" s="13"/>
      <c r="AZ9" s="13"/>
      <c r="BA9" s="13"/>
      <c r="BB9" s="12"/>
      <c r="BC9" s="13"/>
      <c r="BD9" s="12"/>
      <c r="BE9" s="13"/>
      <c r="BF9" s="13"/>
      <c r="BG9" s="13"/>
      <c r="BH9" s="13"/>
      <c r="BI9" s="13"/>
      <c r="BJ9" s="12"/>
      <c r="BK9" s="13"/>
      <c r="BL9" s="13"/>
      <c r="BM9" s="13"/>
      <c r="BN9" s="13"/>
      <c r="BO9" s="12"/>
      <c r="BP9" s="12"/>
      <c r="BQ9" s="12"/>
      <c r="BR9" s="13"/>
      <c r="BS9" s="13"/>
      <c r="BT9" s="12"/>
      <c r="BU9" s="13"/>
      <c r="BV9" s="13"/>
      <c r="BW9" s="12"/>
      <c r="BX9" s="13"/>
      <c r="BY9" s="13"/>
      <c r="BZ9" s="13"/>
      <c r="CA9" s="12"/>
      <c r="CB9" s="12"/>
      <c r="CC9" s="12"/>
      <c r="CD9" s="13"/>
      <c r="CE9" s="13"/>
      <c r="CF9" s="13"/>
      <c r="CG9" s="11"/>
      <c r="CH9" s="12"/>
      <c r="CI9" s="12"/>
      <c r="CJ9" s="17">
        <v>56915.417221169642</v>
      </c>
      <c r="CK9" s="15">
        <v>56915.417221169642</v>
      </c>
      <c r="CL9" s="9" t="str">
        <f>IF(ROUND(SUM(CK9),1)&gt;ROUND(SUM(Tabel_B!CK9),1),"Supply &gt; Use",IF(ROUND(SUM(CK9),1)&lt;ROUND(SUM(Tabel_B!CK9),1),"Supply &lt; Use",""))</f>
        <v/>
      </c>
    </row>
    <row r="10" spans="1:90" s="16" customFormat="1" ht="26.25" customHeight="1" x14ac:dyDescent="0.25">
      <c r="A10" s="278" t="s">
        <v>29</v>
      </c>
      <c r="B10" s="208" t="s">
        <v>171</v>
      </c>
      <c r="C10" s="11"/>
      <c r="D10" s="12"/>
      <c r="E10" s="12"/>
      <c r="F10" s="12"/>
      <c r="G10" s="12"/>
      <c r="H10" s="12"/>
      <c r="I10" s="12"/>
      <c r="J10" s="13"/>
      <c r="K10" s="13"/>
      <c r="L10" s="13"/>
      <c r="M10" s="13"/>
      <c r="N10" s="13"/>
      <c r="O10" s="13"/>
      <c r="P10" s="13"/>
      <c r="Q10" s="13"/>
      <c r="R10" s="13"/>
      <c r="S10" s="13"/>
      <c r="T10" s="13"/>
      <c r="U10" s="13"/>
      <c r="V10" s="13"/>
      <c r="W10" s="13"/>
      <c r="X10" s="13"/>
      <c r="Y10" s="13"/>
      <c r="Z10" s="13"/>
      <c r="AA10" s="13"/>
      <c r="AB10" s="13"/>
      <c r="AC10" s="12"/>
      <c r="AD10" s="12"/>
      <c r="AE10" s="13"/>
      <c r="AF10" s="13"/>
      <c r="AG10" s="12"/>
      <c r="AH10" s="12"/>
      <c r="AI10" s="13"/>
      <c r="AJ10" s="13"/>
      <c r="AK10" s="13"/>
      <c r="AL10" s="12"/>
      <c r="AM10" s="13"/>
      <c r="AN10" s="13"/>
      <c r="AO10" s="13"/>
      <c r="AP10" s="13"/>
      <c r="AQ10" s="13"/>
      <c r="AR10" s="12"/>
      <c r="AS10" s="12"/>
      <c r="AT10" s="13"/>
      <c r="AU10" s="13"/>
      <c r="AV10" s="13"/>
      <c r="AW10" s="13"/>
      <c r="AX10" s="12"/>
      <c r="AY10" s="13"/>
      <c r="AZ10" s="13"/>
      <c r="BA10" s="13"/>
      <c r="BB10" s="12"/>
      <c r="BC10" s="13"/>
      <c r="BD10" s="12"/>
      <c r="BE10" s="13"/>
      <c r="BF10" s="13"/>
      <c r="BG10" s="13"/>
      <c r="BH10" s="13"/>
      <c r="BI10" s="13"/>
      <c r="BJ10" s="12"/>
      <c r="BK10" s="13"/>
      <c r="BL10" s="13"/>
      <c r="BM10" s="13"/>
      <c r="BN10" s="13"/>
      <c r="BO10" s="12"/>
      <c r="BP10" s="12"/>
      <c r="BQ10" s="12"/>
      <c r="BR10" s="13"/>
      <c r="BS10" s="13"/>
      <c r="BT10" s="12"/>
      <c r="BU10" s="13"/>
      <c r="BV10" s="13"/>
      <c r="BW10" s="12"/>
      <c r="BX10" s="13"/>
      <c r="BY10" s="13"/>
      <c r="BZ10" s="13"/>
      <c r="CA10" s="12"/>
      <c r="CB10" s="12"/>
      <c r="CC10" s="12"/>
      <c r="CD10" s="13"/>
      <c r="CE10" s="13"/>
      <c r="CF10" s="13"/>
      <c r="CG10" s="11"/>
      <c r="CH10" s="12"/>
      <c r="CI10" s="12"/>
      <c r="CJ10" s="18">
        <v>108.11952801318681</v>
      </c>
      <c r="CK10" s="15">
        <v>108.11952801318681</v>
      </c>
      <c r="CL10" s="9" t="str">
        <f>IF(ROUND(SUM(CK10),1)&gt;ROUND(SUM(Tabel_B!CK10),1),"Supply &gt; Use",IF(ROUND(SUM(CK10),1)&lt;ROUND(SUM(Tabel_B!CK10),1),"Supply &lt; Use",""))</f>
        <v/>
      </c>
    </row>
    <row r="11" spans="1:90" s="23" customFormat="1" ht="26.25" customHeight="1" x14ac:dyDescent="0.25">
      <c r="A11" s="276" t="s">
        <v>30</v>
      </c>
      <c r="B11" s="206" t="s">
        <v>172</v>
      </c>
      <c r="C11" s="19">
        <v>1952006.2390210424</v>
      </c>
      <c r="D11" s="19">
        <v>53044.716041588697</v>
      </c>
      <c r="E11" s="19">
        <v>7447.982191421801</v>
      </c>
      <c r="F11" s="19">
        <v>45596.7338501669</v>
      </c>
      <c r="G11" s="19">
        <v>0</v>
      </c>
      <c r="H11" s="19">
        <v>0</v>
      </c>
      <c r="I11" s="19">
        <v>1577705.1583380217</v>
      </c>
      <c r="J11" s="19">
        <v>2944.2838777222578</v>
      </c>
      <c r="K11" s="19">
        <v>39.500119954570145</v>
      </c>
      <c r="L11" s="19">
        <v>676.64093885852776</v>
      </c>
      <c r="M11" s="19">
        <v>3586.0831792956196</v>
      </c>
      <c r="N11" s="19">
        <v>1473.1484856689137</v>
      </c>
      <c r="O11" s="19">
        <v>1489353.4075007981</v>
      </c>
      <c r="P11" s="19">
        <v>15798.36279888537</v>
      </c>
      <c r="Q11" s="19">
        <v>52.90236132286639</v>
      </c>
      <c r="R11" s="19">
        <v>752.35283535304598</v>
      </c>
      <c r="S11" s="19">
        <v>105.51287388043335</v>
      </c>
      <c r="T11" s="19">
        <v>62305.303943950224</v>
      </c>
      <c r="U11" s="19">
        <v>8.9692966958326501</v>
      </c>
      <c r="V11" s="19">
        <v>3.7490238851716939</v>
      </c>
      <c r="W11" s="19">
        <v>2.4212308198626924</v>
      </c>
      <c r="X11" s="19">
        <v>10.271307371523999</v>
      </c>
      <c r="Y11" s="19">
        <v>6.1424890546769166</v>
      </c>
      <c r="Z11" s="19">
        <v>0.70571027991902369</v>
      </c>
      <c r="AA11" s="19">
        <v>581.42690133268513</v>
      </c>
      <c r="AB11" s="19">
        <v>3.9734628922279076</v>
      </c>
      <c r="AC11" s="19">
        <v>307018.27944424766</v>
      </c>
      <c r="AD11" s="19">
        <v>13955.328677839334</v>
      </c>
      <c r="AE11" s="19">
        <v>0.29349659464888606</v>
      </c>
      <c r="AF11" s="19">
        <v>13955.035181244686</v>
      </c>
      <c r="AG11" s="19">
        <v>48.349722977301084</v>
      </c>
      <c r="AH11" s="19">
        <v>38.696499539575363</v>
      </c>
      <c r="AI11" s="19">
        <v>0</v>
      </c>
      <c r="AJ11" s="19">
        <v>38.696499539575363</v>
      </c>
      <c r="AK11" s="19">
        <v>0</v>
      </c>
      <c r="AL11" s="19">
        <v>0</v>
      </c>
      <c r="AM11" s="19">
        <v>0</v>
      </c>
      <c r="AN11" s="19">
        <v>0</v>
      </c>
      <c r="AO11" s="19">
        <v>0</v>
      </c>
      <c r="AP11" s="19">
        <v>0</v>
      </c>
      <c r="AQ11" s="19">
        <v>0</v>
      </c>
      <c r="AR11" s="19">
        <v>5.003819124882483</v>
      </c>
      <c r="AS11" s="19">
        <v>0.31086048536334682</v>
      </c>
      <c r="AT11" s="19">
        <v>0</v>
      </c>
      <c r="AU11" s="19">
        <v>0.31086048536334682</v>
      </c>
      <c r="AV11" s="19">
        <v>0</v>
      </c>
      <c r="AW11" s="19">
        <v>0</v>
      </c>
      <c r="AX11" s="19">
        <v>0</v>
      </c>
      <c r="AY11" s="19">
        <v>0</v>
      </c>
      <c r="AZ11" s="19">
        <v>0</v>
      </c>
      <c r="BA11" s="19">
        <v>0</v>
      </c>
      <c r="BB11" s="19">
        <v>0</v>
      </c>
      <c r="BC11" s="19">
        <v>0</v>
      </c>
      <c r="BD11" s="19">
        <v>0</v>
      </c>
      <c r="BE11" s="19">
        <v>0</v>
      </c>
      <c r="BF11" s="19">
        <v>0</v>
      </c>
      <c r="BG11" s="19">
        <v>0</v>
      </c>
      <c r="BH11" s="19">
        <v>0</v>
      </c>
      <c r="BI11" s="19">
        <v>0</v>
      </c>
      <c r="BJ11" s="19">
        <v>0</v>
      </c>
      <c r="BK11" s="19">
        <v>0</v>
      </c>
      <c r="BL11" s="19">
        <v>0</v>
      </c>
      <c r="BM11" s="19">
        <v>0</v>
      </c>
      <c r="BN11" s="19">
        <v>0</v>
      </c>
      <c r="BO11" s="19">
        <v>20.563027323953168</v>
      </c>
      <c r="BP11" s="19">
        <v>7.5296094120938504</v>
      </c>
      <c r="BQ11" s="19">
        <v>158.8566319721518</v>
      </c>
      <c r="BR11" s="19">
        <v>158.8566319721518</v>
      </c>
      <c r="BS11" s="19">
        <v>0</v>
      </c>
      <c r="BT11" s="19">
        <v>1.4114270763699619</v>
      </c>
      <c r="BU11" s="19">
        <v>0.68703348289208221</v>
      </c>
      <c r="BV11" s="19">
        <v>0.72439359347787968</v>
      </c>
      <c r="BW11" s="19">
        <v>1.5852642861576314</v>
      </c>
      <c r="BX11" s="19">
        <v>0.23370186088909292</v>
      </c>
      <c r="BY11" s="19">
        <v>0</v>
      </c>
      <c r="BZ11" s="19">
        <v>1.3515624252685385</v>
      </c>
      <c r="CA11" s="19">
        <v>0.44965714709000087</v>
      </c>
      <c r="CB11" s="19">
        <v>0</v>
      </c>
      <c r="CC11" s="20"/>
      <c r="CD11" s="21"/>
      <c r="CE11" s="21"/>
      <c r="CF11" s="21"/>
      <c r="CG11" s="20"/>
      <c r="CH11" s="21"/>
      <c r="CI11" s="19">
        <v>3969240.53789319</v>
      </c>
      <c r="CJ11" s="22"/>
      <c r="CK11" s="19">
        <v>5921246.7769142305</v>
      </c>
      <c r="CL11" s="9" t="str">
        <f>IF(ROUND(SUM(CK11),1)&gt;ROUND(SUM(Tabel_B!CK11),1),"Supply &gt; Use",IF(ROUND(SUM(CK11),1)&lt;ROUND(SUM(Tabel_B!CK11),1),"Supply &lt; Use",""))</f>
        <v/>
      </c>
    </row>
    <row r="12" spans="1:90" s="23" customFormat="1" ht="26.25" customHeight="1" x14ac:dyDescent="0.25">
      <c r="A12" s="277" t="s">
        <v>31</v>
      </c>
      <c r="B12" s="209" t="s">
        <v>173</v>
      </c>
      <c r="C12" s="24">
        <v>0</v>
      </c>
      <c r="D12" s="25">
        <v>0</v>
      </c>
      <c r="E12" s="26">
        <v>0</v>
      </c>
      <c r="F12" s="26">
        <v>0</v>
      </c>
      <c r="G12" s="26">
        <v>0</v>
      </c>
      <c r="H12" s="25">
        <v>0</v>
      </c>
      <c r="I12" s="25">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5">
        <v>0</v>
      </c>
      <c r="AD12" s="25">
        <v>0</v>
      </c>
      <c r="AE12" s="26">
        <v>0</v>
      </c>
      <c r="AF12" s="26">
        <v>0</v>
      </c>
      <c r="AG12" s="25">
        <v>0</v>
      </c>
      <c r="AH12" s="25">
        <v>0</v>
      </c>
      <c r="AI12" s="26">
        <v>0</v>
      </c>
      <c r="AJ12" s="26">
        <v>0</v>
      </c>
      <c r="AK12" s="26">
        <v>0</v>
      </c>
      <c r="AL12" s="25">
        <v>0</v>
      </c>
      <c r="AM12" s="26">
        <v>0</v>
      </c>
      <c r="AN12" s="26">
        <v>0</v>
      </c>
      <c r="AO12" s="26">
        <v>0</v>
      </c>
      <c r="AP12" s="26">
        <v>0</v>
      </c>
      <c r="AQ12" s="26">
        <v>0</v>
      </c>
      <c r="AR12" s="25">
        <v>0</v>
      </c>
      <c r="AS12" s="25">
        <v>0</v>
      </c>
      <c r="AT12" s="26">
        <v>0</v>
      </c>
      <c r="AU12" s="26">
        <v>0</v>
      </c>
      <c r="AV12" s="26">
        <v>0</v>
      </c>
      <c r="AW12" s="26">
        <v>0</v>
      </c>
      <c r="AX12" s="25">
        <v>0</v>
      </c>
      <c r="AY12" s="26">
        <v>0</v>
      </c>
      <c r="AZ12" s="26">
        <v>0</v>
      </c>
      <c r="BA12" s="26">
        <v>0</v>
      </c>
      <c r="BB12" s="25">
        <v>0</v>
      </c>
      <c r="BC12" s="26">
        <v>0</v>
      </c>
      <c r="BD12" s="25">
        <v>0</v>
      </c>
      <c r="BE12" s="26">
        <v>0</v>
      </c>
      <c r="BF12" s="26">
        <v>0</v>
      </c>
      <c r="BG12" s="26">
        <v>0</v>
      </c>
      <c r="BH12" s="26">
        <v>0</v>
      </c>
      <c r="BI12" s="26">
        <v>0</v>
      </c>
      <c r="BJ12" s="25">
        <v>0</v>
      </c>
      <c r="BK12" s="26">
        <v>0</v>
      </c>
      <c r="BL12" s="26">
        <v>0</v>
      </c>
      <c r="BM12" s="26">
        <v>0</v>
      </c>
      <c r="BN12" s="26">
        <v>0</v>
      </c>
      <c r="BO12" s="25">
        <v>0</v>
      </c>
      <c r="BP12" s="25">
        <v>0</v>
      </c>
      <c r="BQ12" s="25">
        <v>0</v>
      </c>
      <c r="BR12" s="26">
        <v>0</v>
      </c>
      <c r="BS12" s="26">
        <v>0</v>
      </c>
      <c r="BT12" s="25">
        <v>0</v>
      </c>
      <c r="BU12" s="26">
        <v>0</v>
      </c>
      <c r="BV12" s="26">
        <v>0</v>
      </c>
      <c r="BW12" s="25">
        <v>0</v>
      </c>
      <c r="BX12" s="26">
        <v>0</v>
      </c>
      <c r="BY12" s="26">
        <v>0</v>
      </c>
      <c r="BZ12" s="26">
        <v>0</v>
      </c>
      <c r="CA12" s="25">
        <v>0</v>
      </c>
      <c r="CB12" s="25">
        <v>0</v>
      </c>
      <c r="CC12" s="14"/>
      <c r="CD12" s="27"/>
      <c r="CE12" s="27"/>
      <c r="CF12" s="27"/>
      <c r="CG12" s="28"/>
      <c r="CH12" s="28"/>
      <c r="CI12" s="15">
        <v>100781.1928</v>
      </c>
      <c r="CJ12" s="12"/>
      <c r="CK12" s="15">
        <v>100781.1928</v>
      </c>
      <c r="CL12" s="9" t="str">
        <f>IF(ROUND(SUM(CK12),1)&gt;ROUND(SUM(Tabel_B!CK12),1),"Supply &gt; Use",IF(ROUND(SUM(CK12),1)&lt;ROUND(SUM(Tabel_B!CK12),1),"Supply &lt; Use",""))</f>
        <v/>
      </c>
    </row>
    <row r="13" spans="1:90" s="23" customFormat="1" ht="26.25" customHeight="1" x14ac:dyDescent="0.25">
      <c r="A13" s="278" t="s">
        <v>32</v>
      </c>
      <c r="B13" s="210" t="s">
        <v>174</v>
      </c>
      <c r="C13" s="24">
        <v>0</v>
      </c>
      <c r="D13" s="25">
        <v>0</v>
      </c>
      <c r="E13" s="26">
        <v>0</v>
      </c>
      <c r="F13" s="26">
        <v>0</v>
      </c>
      <c r="G13" s="26">
        <v>0</v>
      </c>
      <c r="H13" s="25">
        <v>0</v>
      </c>
      <c r="I13" s="25">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5">
        <v>0</v>
      </c>
      <c r="AD13" s="25">
        <v>0</v>
      </c>
      <c r="AE13" s="26">
        <v>0</v>
      </c>
      <c r="AF13" s="26">
        <v>0</v>
      </c>
      <c r="AG13" s="25">
        <v>0</v>
      </c>
      <c r="AH13" s="25">
        <v>0</v>
      </c>
      <c r="AI13" s="26">
        <v>0</v>
      </c>
      <c r="AJ13" s="26">
        <v>0</v>
      </c>
      <c r="AK13" s="26">
        <v>0</v>
      </c>
      <c r="AL13" s="25">
        <v>0</v>
      </c>
      <c r="AM13" s="26">
        <v>0</v>
      </c>
      <c r="AN13" s="26">
        <v>0</v>
      </c>
      <c r="AO13" s="26">
        <v>0</v>
      </c>
      <c r="AP13" s="26">
        <v>0</v>
      </c>
      <c r="AQ13" s="26">
        <v>0</v>
      </c>
      <c r="AR13" s="25">
        <v>0</v>
      </c>
      <c r="AS13" s="25">
        <v>0</v>
      </c>
      <c r="AT13" s="26">
        <v>0</v>
      </c>
      <c r="AU13" s="26">
        <v>0</v>
      </c>
      <c r="AV13" s="26">
        <v>0</v>
      </c>
      <c r="AW13" s="26">
        <v>0</v>
      </c>
      <c r="AX13" s="25">
        <v>0</v>
      </c>
      <c r="AY13" s="26">
        <v>0</v>
      </c>
      <c r="AZ13" s="26">
        <v>0</v>
      </c>
      <c r="BA13" s="26">
        <v>0</v>
      </c>
      <c r="BB13" s="25">
        <v>0</v>
      </c>
      <c r="BC13" s="26">
        <v>0</v>
      </c>
      <c r="BD13" s="25">
        <v>0</v>
      </c>
      <c r="BE13" s="26">
        <v>0</v>
      </c>
      <c r="BF13" s="26">
        <v>0</v>
      </c>
      <c r="BG13" s="26">
        <v>0</v>
      </c>
      <c r="BH13" s="26">
        <v>0</v>
      </c>
      <c r="BI13" s="26">
        <v>0</v>
      </c>
      <c r="BJ13" s="25">
        <v>0</v>
      </c>
      <c r="BK13" s="26">
        <v>0</v>
      </c>
      <c r="BL13" s="26">
        <v>0</v>
      </c>
      <c r="BM13" s="26">
        <v>0</v>
      </c>
      <c r="BN13" s="26">
        <v>0</v>
      </c>
      <c r="BO13" s="25">
        <v>0</v>
      </c>
      <c r="BP13" s="25">
        <v>0</v>
      </c>
      <c r="BQ13" s="25">
        <v>0</v>
      </c>
      <c r="BR13" s="26">
        <v>0</v>
      </c>
      <c r="BS13" s="26">
        <v>0</v>
      </c>
      <c r="BT13" s="25">
        <v>0</v>
      </c>
      <c r="BU13" s="26">
        <v>0</v>
      </c>
      <c r="BV13" s="26">
        <v>0</v>
      </c>
      <c r="BW13" s="25">
        <v>0</v>
      </c>
      <c r="BX13" s="26">
        <v>0</v>
      </c>
      <c r="BY13" s="26">
        <v>0</v>
      </c>
      <c r="BZ13" s="26">
        <v>0</v>
      </c>
      <c r="CA13" s="25">
        <v>0</v>
      </c>
      <c r="CB13" s="25">
        <v>0</v>
      </c>
      <c r="CC13" s="11"/>
      <c r="CD13" s="13"/>
      <c r="CE13" s="13"/>
      <c r="CF13" s="13"/>
      <c r="CG13" s="12"/>
      <c r="CH13" s="12"/>
      <c r="CI13" s="17">
        <v>129.71530000000001</v>
      </c>
      <c r="CJ13" s="12"/>
      <c r="CK13" s="15">
        <v>129.71530000000001</v>
      </c>
      <c r="CL13" s="9" t="str">
        <f>IF(ROUND(SUM(CK13),1)&gt;ROUND(SUM(Tabel_B!CK13),1),"Supply &gt; Use",IF(ROUND(SUM(CK13),1)&lt;ROUND(SUM(Tabel_B!CK13),1),"Supply &lt; Use",""))</f>
        <v/>
      </c>
    </row>
    <row r="14" spans="1:90" s="23" customFormat="1" ht="26.25" customHeight="1" x14ac:dyDescent="0.25">
      <c r="A14" s="278" t="s">
        <v>33</v>
      </c>
      <c r="B14" s="210" t="s">
        <v>175</v>
      </c>
      <c r="C14" s="24">
        <v>28890.243999999999</v>
      </c>
      <c r="D14" s="25">
        <v>0</v>
      </c>
      <c r="E14" s="26">
        <v>0</v>
      </c>
      <c r="F14" s="26">
        <v>0</v>
      </c>
      <c r="G14" s="26">
        <v>0</v>
      </c>
      <c r="H14" s="25">
        <v>0</v>
      </c>
      <c r="I14" s="25">
        <v>28890.243999999999</v>
      </c>
      <c r="J14" s="26">
        <v>0</v>
      </c>
      <c r="K14" s="26">
        <v>0</v>
      </c>
      <c r="L14" s="26">
        <v>0</v>
      </c>
      <c r="M14" s="26">
        <v>0</v>
      </c>
      <c r="N14" s="26">
        <v>0</v>
      </c>
      <c r="O14" s="26">
        <v>0</v>
      </c>
      <c r="P14" s="26">
        <v>0</v>
      </c>
      <c r="Q14" s="26">
        <v>0</v>
      </c>
      <c r="R14" s="26">
        <v>0</v>
      </c>
      <c r="S14" s="26">
        <v>0</v>
      </c>
      <c r="T14" s="26">
        <v>28890.243999999999</v>
      </c>
      <c r="U14" s="26">
        <v>0</v>
      </c>
      <c r="V14" s="26">
        <v>0</v>
      </c>
      <c r="W14" s="26">
        <v>0</v>
      </c>
      <c r="X14" s="26">
        <v>0</v>
      </c>
      <c r="Y14" s="26">
        <v>0</v>
      </c>
      <c r="Z14" s="26">
        <v>0</v>
      </c>
      <c r="AA14" s="26">
        <v>0</v>
      </c>
      <c r="AB14" s="26">
        <v>0</v>
      </c>
      <c r="AC14" s="25">
        <v>0</v>
      </c>
      <c r="AD14" s="25">
        <v>0</v>
      </c>
      <c r="AE14" s="26">
        <v>0</v>
      </c>
      <c r="AF14" s="26">
        <v>0</v>
      </c>
      <c r="AG14" s="25">
        <v>0</v>
      </c>
      <c r="AH14" s="25">
        <v>0</v>
      </c>
      <c r="AI14" s="26">
        <v>0</v>
      </c>
      <c r="AJ14" s="26">
        <v>0</v>
      </c>
      <c r="AK14" s="26">
        <v>0</v>
      </c>
      <c r="AL14" s="25">
        <v>0</v>
      </c>
      <c r="AM14" s="26">
        <v>0</v>
      </c>
      <c r="AN14" s="26">
        <v>0</v>
      </c>
      <c r="AO14" s="26">
        <v>0</v>
      </c>
      <c r="AP14" s="26">
        <v>0</v>
      </c>
      <c r="AQ14" s="26">
        <v>0</v>
      </c>
      <c r="AR14" s="25">
        <v>0</v>
      </c>
      <c r="AS14" s="25">
        <v>0</v>
      </c>
      <c r="AT14" s="26">
        <v>0</v>
      </c>
      <c r="AU14" s="26">
        <v>0</v>
      </c>
      <c r="AV14" s="26">
        <v>0</v>
      </c>
      <c r="AW14" s="26">
        <v>0</v>
      </c>
      <c r="AX14" s="25">
        <v>0</v>
      </c>
      <c r="AY14" s="26">
        <v>0</v>
      </c>
      <c r="AZ14" s="26">
        <v>0</v>
      </c>
      <c r="BA14" s="26">
        <v>0</v>
      </c>
      <c r="BB14" s="25">
        <v>0</v>
      </c>
      <c r="BC14" s="26">
        <v>0</v>
      </c>
      <c r="BD14" s="25">
        <v>0</v>
      </c>
      <c r="BE14" s="26">
        <v>0</v>
      </c>
      <c r="BF14" s="26">
        <v>0</v>
      </c>
      <c r="BG14" s="26">
        <v>0</v>
      </c>
      <c r="BH14" s="26">
        <v>0</v>
      </c>
      <c r="BI14" s="26">
        <v>0</v>
      </c>
      <c r="BJ14" s="25">
        <v>0</v>
      </c>
      <c r="BK14" s="26">
        <v>0</v>
      </c>
      <c r="BL14" s="26">
        <v>0</v>
      </c>
      <c r="BM14" s="26">
        <v>0</v>
      </c>
      <c r="BN14" s="26">
        <v>0</v>
      </c>
      <c r="BO14" s="25">
        <v>0</v>
      </c>
      <c r="BP14" s="25">
        <v>0</v>
      </c>
      <c r="BQ14" s="25">
        <v>0</v>
      </c>
      <c r="BR14" s="26">
        <v>0</v>
      </c>
      <c r="BS14" s="26">
        <v>0</v>
      </c>
      <c r="BT14" s="25">
        <v>0</v>
      </c>
      <c r="BU14" s="26">
        <v>0</v>
      </c>
      <c r="BV14" s="26">
        <v>0</v>
      </c>
      <c r="BW14" s="25">
        <v>0</v>
      </c>
      <c r="BX14" s="26">
        <v>0</v>
      </c>
      <c r="BY14" s="26">
        <v>0</v>
      </c>
      <c r="BZ14" s="26">
        <v>0</v>
      </c>
      <c r="CA14" s="25">
        <v>0</v>
      </c>
      <c r="CB14" s="25">
        <v>0</v>
      </c>
      <c r="CC14" s="11"/>
      <c r="CD14" s="13"/>
      <c r="CE14" s="13"/>
      <c r="CF14" s="13"/>
      <c r="CG14" s="12"/>
      <c r="CH14" s="12"/>
      <c r="CI14" s="17">
        <v>0</v>
      </c>
      <c r="CJ14" s="12"/>
      <c r="CK14" s="15">
        <v>28890.243999999999</v>
      </c>
      <c r="CL14" s="9" t="str">
        <f>IF(ROUND(SUM(CK14),1)&gt;ROUND(SUM(Tabel_B!CK14),1),"Supply &gt; Use",IF(ROUND(SUM(CK14),1)&lt;ROUND(SUM(Tabel_B!CK14),1),"Supply &lt; Use",""))</f>
        <v/>
      </c>
    </row>
    <row r="15" spans="1:90" s="23" customFormat="1" ht="26.25" customHeight="1" x14ac:dyDescent="0.25">
      <c r="A15" s="278" t="s">
        <v>34</v>
      </c>
      <c r="B15" s="210" t="s">
        <v>176</v>
      </c>
      <c r="C15" s="24">
        <v>33140.226432000003</v>
      </c>
      <c r="D15" s="25">
        <v>0</v>
      </c>
      <c r="E15" s="26">
        <v>0</v>
      </c>
      <c r="F15" s="26">
        <v>0</v>
      </c>
      <c r="G15" s="26">
        <v>0</v>
      </c>
      <c r="H15" s="25">
        <v>0</v>
      </c>
      <c r="I15" s="25">
        <v>33140.226432000003</v>
      </c>
      <c r="J15" s="26">
        <v>0</v>
      </c>
      <c r="K15" s="26">
        <v>0</v>
      </c>
      <c r="L15" s="26">
        <v>0</v>
      </c>
      <c r="M15" s="26">
        <v>0</v>
      </c>
      <c r="N15" s="26">
        <v>0</v>
      </c>
      <c r="O15" s="26">
        <v>0</v>
      </c>
      <c r="P15" s="26">
        <v>0</v>
      </c>
      <c r="Q15" s="26">
        <v>0</v>
      </c>
      <c r="R15" s="26">
        <v>0</v>
      </c>
      <c r="S15" s="26">
        <v>0</v>
      </c>
      <c r="T15" s="26">
        <v>33140.226432000003</v>
      </c>
      <c r="U15" s="26">
        <v>0</v>
      </c>
      <c r="V15" s="26">
        <v>0</v>
      </c>
      <c r="W15" s="26">
        <v>0</v>
      </c>
      <c r="X15" s="26">
        <v>0</v>
      </c>
      <c r="Y15" s="26">
        <v>0</v>
      </c>
      <c r="Z15" s="26">
        <v>0</v>
      </c>
      <c r="AA15" s="26">
        <v>0</v>
      </c>
      <c r="AB15" s="26">
        <v>0</v>
      </c>
      <c r="AC15" s="25">
        <v>0</v>
      </c>
      <c r="AD15" s="25">
        <v>0</v>
      </c>
      <c r="AE15" s="26">
        <v>0</v>
      </c>
      <c r="AF15" s="26">
        <v>0</v>
      </c>
      <c r="AG15" s="25">
        <v>0</v>
      </c>
      <c r="AH15" s="25">
        <v>0</v>
      </c>
      <c r="AI15" s="26">
        <v>0</v>
      </c>
      <c r="AJ15" s="26">
        <v>0</v>
      </c>
      <c r="AK15" s="26">
        <v>0</v>
      </c>
      <c r="AL15" s="25">
        <v>0</v>
      </c>
      <c r="AM15" s="26">
        <v>0</v>
      </c>
      <c r="AN15" s="26">
        <v>0</v>
      </c>
      <c r="AO15" s="26">
        <v>0</v>
      </c>
      <c r="AP15" s="26">
        <v>0</v>
      </c>
      <c r="AQ15" s="26">
        <v>0</v>
      </c>
      <c r="AR15" s="25">
        <v>0</v>
      </c>
      <c r="AS15" s="25">
        <v>0</v>
      </c>
      <c r="AT15" s="26">
        <v>0</v>
      </c>
      <c r="AU15" s="26">
        <v>0</v>
      </c>
      <c r="AV15" s="26">
        <v>0</v>
      </c>
      <c r="AW15" s="26">
        <v>0</v>
      </c>
      <c r="AX15" s="25">
        <v>0</v>
      </c>
      <c r="AY15" s="26">
        <v>0</v>
      </c>
      <c r="AZ15" s="26">
        <v>0</v>
      </c>
      <c r="BA15" s="26">
        <v>0</v>
      </c>
      <c r="BB15" s="25">
        <v>0</v>
      </c>
      <c r="BC15" s="26">
        <v>0</v>
      </c>
      <c r="BD15" s="25">
        <v>0</v>
      </c>
      <c r="BE15" s="26">
        <v>0</v>
      </c>
      <c r="BF15" s="26">
        <v>0</v>
      </c>
      <c r="BG15" s="26">
        <v>0</v>
      </c>
      <c r="BH15" s="26">
        <v>0</v>
      </c>
      <c r="BI15" s="26">
        <v>0</v>
      </c>
      <c r="BJ15" s="25">
        <v>0</v>
      </c>
      <c r="BK15" s="26">
        <v>0</v>
      </c>
      <c r="BL15" s="26">
        <v>0</v>
      </c>
      <c r="BM15" s="26">
        <v>0</v>
      </c>
      <c r="BN15" s="26">
        <v>0</v>
      </c>
      <c r="BO15" s="25">
        <v>0</v>
      </c>
      <c r="BP15" s="25">
        <v>0</v>
      </c>
      <c r="BQ15" s="25">
        <v>0</v>
      </c>
      <c r="BR15" s="26">
        <v>0</v>
      </c>
      <c r="BS15" s="26">
        <v>0</v>
      </c>
      <c r="BT15" s="25">
        <v>0</v>
      </c>
      <c r="BU15" s="26">
        <v>0</v>
      </c>
      <c r="BV15" s="26">
        <v>0</v>
      </c>
      <c r="BW15" s="25">
        <v>0</v>
      </c>
      <c r="BX15" s="26">
        <v>0</v>
      </c>
      <c r="BY15" s="26">
        <v>0</v>
      </c>
      <c r="BZ15" s="26">
        <v>0</v>
      </c>
      <c r="CA15" s="25">
        <v>0</v>
      </c>
      <c r="CB15" s="25">
        <v>0</v>
      </c>
      <c r="CC15" s="11"/>
      <c r="CD15" s="13"/>
      <c r="CE15" s="13"/>
      <c r="CF15" s="13"/>
      <c r="CG15" s="12"/>
      <c r="CH15" s="12"/>
      <c r="CI15" s="17">
        <v>24567.143800000002</v>
      </c>
      <c r="CJ15" s="12"/>
      <c r="CK15" s="15">
        <v>57707.370232000001</v>
      </c>
      <c r="CL15" s="9" t="str">
        <f>IF(ROUND(SUM(CK15),1)&gt;ROUND(SUM(Tabel_B!CK15),1),"Supply &gt; Use",IF(ROUND(SUM(CK15),1)&lt;ROUND(SUM(Tabel_B!CK15),1),"Supply &lt; Use",""))</f>
        <v/>
      </c>
    </row>
    <row r="16" spans="1:90" s="23" customFormat="1" ht="26.25" customHeight="1" x14ac:dyDescent="0.25">
      <c r="A16" s="278" t="s">
        <v>35</v>
      </c>
      <c r="B16" s="210" t="s">
        <v>177</v>
      </c>
      <c r="C16" s="24">
        <v>0</v>
      </c>
      <c r="D16" s="25">
        <v>0</v>
      </c>
      <c r="E16" s="26">
        <v>0</v>
      </c>
      <c r="F16" s="26">
        <v>0</v>
      </c>
      <c r="G16" s="26">
        <v>0</v>
      </c>
      <c r="H16" s="25">
        <v>0</v>
      </c>
      <c r="I16" s="25">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5">
        <v>0</v>
      </c>
      <c r="AD16" s="25">
        <v>0</v>
      </c>
      <c r="AE16" s="26">
        <v>0</v>
      </c>
      <c r="AF16" s="26">
        <v>0</v>
      </c>
      <c r="AG16" s="25">
        <v>0</v>
      </c>
      <c r="AH16" s="25">
        <v>0</v>
      </c>
      <c r="AI16" s="26">
        <v>0</v>
      </c>
      <c r="AJ16" s="26">
        <v>0</v>
      </c>
      <c r="AK16" s="26">
        <v>0</v>
      </c>
      <c r="AL16" s="25">
        <v>0</v>
      </c>
      <c r="AM16" s="26">
        <v>0</v>
      </c>
      <c r="AN16" s="26">
        <v>0</v>
      </c>
      <c r="AO16" s="26">
        <v>0</v>
      </c>
      <c r="AP16" s="26">
        <v>0</v>
      </c>
      <c r="AQ16" s="26">
        <v>0</v>
      </c>
      <c r="AR16" s="25">
        <v>0</v>
      </c>
      <c r="AS16" s="25">
        <v>0</v>
      </c>
      <c r="AT16" s="26">
        <v>0</v>
      </c>
      <c r="AU16" s="26">
        <v>0</v>
      </c>
      <c r="AV16" s="26">
        <v>0</v>
      </c>
      <c r="AW16" s="26">
        <v>0</v>
      </c>
      <c r="AX16" s="25">
        <v>0</v>
      </c>
      <c r="AY16" s="26">
        <v>0</v>
      </c>
      <c r="AZ16" s="26">
        <v>0</v>
      </c>
      <c r="BA16" s="26">
        <v>0</v>
      </c>
      <c r="BB16" s="25">
        <v>0</v>
      </c>
      <c r="BC16" s="26">
        <v>0</v>
      </c>
      <c r="BD16" s="25">
        <v>0</v>
      </c>
      <c r="BE16" s="26">
        <v>0</v>
      </c>
      <c r="BF16" s="26">
        <v>0</v>
      </c>
      <c r="BG16" s="26">
        <v>0</v>
      </c>
      <c r="BH16" s="26">
        <v>0</v>
      </c>
      <c r="BI16" s="26">
        <v>0</v>
      </c>
      <c r="BJ16" s="25">
        <v>0</v>
      </c>
      <c r="BK16" s="26">
        <v>0</v>
      </c>
      <c r="BL16" s="26">
        <v>0</v>
      </c>
      <c r="BM16" s="26">
        <v>0</v>
      </c>
      <c r="BN16" s="26">
        <v>0</v>
      </c>
      <c r="BO16" s="25">
        <v>0</v>
      </c>
      <c r="BP16" s="25">
        <v>0</v>
      </c>
      <c r="BQ16" s="25">
        <v>0</v>
      </c>
      <c r="BR16" s="26">
        <v>0</v>
      </c>
      <c r="BS16" s="26">
        <v>0</v>
      </c>
      <c r="BT16" s="25">
        <v>0</v>
      </c>
      <c r="BU16" s="26">
        <v>0</v>
      </c>
      <c r="BV16" s="26">
        <v>0</v>
      </c>
      <c r="BW16" s="25">
        <v>0</v>
      </c>
      <c r="BX16" s="26">
        <v>0</v>
      </c>
      <c r="BY16" s="26">
        <v>0</v>
      </c>
      <c r="BZ16" s="26">
        <v>0</v>
      </c>
      <c r="CA16" s="25">
        <v>0</v>
      </c>
      <c r="CB16" s="25">
        <v>0</v>
      </c>
      <c r="CC16" s="11"/>
      <c r="CD16" s="13"/>
      <c r="CE16" s="13"/>
      <c r="CF16" s="13"/>
      <c r="CG16" s="12"/>
      <c r="CH16" s="12"/>
      <c r="CI16" s="17">
        <v>1441268.20327719</v>
      </c>
      <c r="CJ16" s="12"/>
      <c r="CK16" s="15">
        <v>1441268.20327719</v>
      </c>
      <c r="CL16" s="9" t="str">
        <f>IF(ROUND(SUM(CK16),1)&gt;ROUND(SUM(Tabel_B!CK16),1),"Supply &gt; Use",IF(ROUND(SUM(CK16),1)&lt;ROUND(SUM(Tabel_B!CK16),1),"Supply &lt; Use",""))</f>
        <v/>
      </c>
    </row>
    <row r="17" spans="1:90" s="23" customFormat="1" ht="26.25" customHeight="1" x14ac:dyDescent="0.25">
      <c r="A17" s="278" t="s">
        <v>36</v>
      </c>
      <c r="B17" s="210" t="s">
        <v>178</v>
      </c>
      <c r="C17" s="24">
        <v>0</v>
      </c>
      <c r="D17" s="25">
        <v>0</v>
      </c>
      <c r="E17" s="26">
        <v>0</v>
      </c>
      <c r="F17" s="26">
        <v>0</v>
      </c>
      <c r="G17" s="26">
        <v>0</v>
      </c>
      <c r="H17" s="25">
        <v>0</v>
      </c>
      <c r="I17" s="25">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5">
        <v>0</v>
      </c>
      <c r="AD17" s="25">
        <v>0</v>
      </c>
      <c r="AE17" s="26">
        <v>0</v>
      </c>
      <c r="AF17" s="26">
        <v>0</v>
      </c>
      <c r="AG17" s="25">
        <v>0</v>
      </c>
      <c r="AH17" s="25">
        <v>0</v>
      </c>
      <c r="AI17" s="26">
        <v>0</v>
      </c>
      <c r="AJ17" s="26">
        <v>0</v>
      </c>
      <c r="AK17" s="26">
        <v>0</v>
      </c>
      <c r="AL17" s="25">
        <v>0</v>
      </c>
      <c r="AM17" s="26">
        <v>0</v>
      </c>
      <c r="AN17" s="26">
        <v>0</v>
      </c>
      <c r="AO17" s="26">
        <v>0</v>
      </c>
      <c r="AP17" s="26">
        <v>0</v>
      </c>
      <c r="AQ17" s="26">
        <v>0</v>
      </c>
      <c r="AR17" s="25">
        <v>0</v>
      </c>
      <c r="AS17" s="25">
        <v>0</v>
      </c>
      <c r="AT17" s="26">
        <v>0</v>
      </c>
      <c r="AU17" s="26">
        <v>0</v>
      </c>
      <c r="AV17" s="26">
        <v>0</v>
      </c>
      <c r="AW17" s="26">
        <v>0</v>
      </c>
      <c r="AX17" s="25">
        <v>0</v>
      </c>
      <c r="AY17" s="26">
        <v>0</v>
      </c>
      <c r="AZ17" s="26">
        <v>0</v>
      </c>
      <c r="BA17" s="26">
        <v>0</v>
      </c>
      <c r="BB17" s="25">
        <v>0</v>
      </c>
      <c r="BC17" s="26">
        <v>0</v>
      </c>
      <c r="BD17" s="25">
        <v>0</v>
      </c>
      <c r="BE17" s="26">
        <v>0</v>
      </c>
      <c r="BF17" s="26">
        <v>0</v>
      </c>
      <c r="BG17" s="26">
        <v>0</v>
      </c>
      <c r="BH17" s="26">
        <v>0</v>
      </c>
      <c r="BI17" s="26">
        <v>0</v>
      </c>
      <c r="BJ17" s="25">
        <v>0</v>
      </c>
      <c r="BK17" s="26">
        <v>0</v>
      </c>
      <c r="BL17" s="26">
        <v>0</v>
      </c>
      <c r="BM17" s="26">
        <v>0</v>
      </c>
      <c r="BN17" s="26">
        <v>0</v>
      </c>
      <c r="BO17" s="25">
        <v>0</v>
      </c>
      <c r="BP17" s="25">
        <v>0</v>
      </c>
      <c r="BQ17" s="25">
        <v>0</v>
      </c>
      <c r="BR17" s="26">
        <v>0</v>
      </c>
      <c r="BS17" s="26">
        <v>0</v>
      </c>
      <c r="BT17" s="25">
        <v>0</v>
      </c>
      <c r="BU17" s="26">
        <v>0</v>
      </c>
      <c r="BV17" s="26">
        <v>0</v>
      </c>
      <c r="BW17" s="25">
        <v>0</v>
      </c>
      <c r="BX17" s="26">
        <v>0</v>
      </c>
      <c r="BY17" s="26">
        <v>0</v>
      </c>
      <c r="BZ17" s="26">
        <v>0</v>
      </c>
      <c r="CA17" s="25">
        <v>0</v>
      </c>
      <c r="CB17" s="25">
        <v>0</v>
      </c>
      <c r="CC17" s="11"/>
      <c r="CD17" s="13"/>
      <c r="CE17" s="13"/>
      <c r="CF17" s="13"/>
      <c r="CG17" s="12"/>
      <c r="CH17" s="12"/>
      <c r="CI17" s="17">
        <v>610786.62</v>
      </c>
      <c r="CJ17" s="12"/>
      <c r="CK17" s="15">
        <v>610786.62</v>
      </c>
      <c r="CL17" s="9" t="str">
        <f>IF(ROUND(SUM(CK17),1)&gt;ROUND(SUM(Tabel_B!CK17),1),"Supply &gt; Use",IF(ROUND(SUM(CK17),1)&lt;ROUND(SUM(Tabel_B!CK17),1),"Supply &lt; Use",""))</f>
        <v/>
      </c>
    </row>
    <row r="18" spans="1:90" s="23" customFormat="1" ht="26.25" customHeight="1" x14ac:dyDescent="0.25">
      <c r="A18" s="278" t="s">
        <v>37</v>
      </c>
      <c r="B18" s="210" t="s">
        <v>179</v>
      </c>
      <c r="C18" s="24">
        <v>202548.60990000001</v>
      </c>
      <c r="D18" s="25">
        <v>0</v>
      </c>
      <c r="E18" s="26">
        <v>0</v>
      </c>
      <c r="F18" s="26">
        <v>0</v>
      </c>
      <c r="G18" s="26">
        <v>0</v>
      </c>
      <c r="H18" s="25">
        <v>0</v>
      </c>
      <c r="I18" s="25">
        <v>202548.60990000001</v>
      </c>
      <c r="J18" s="26">
        <v>0</v>
      </c>
      <c r="K18" s="26">
        <v>0</v>
      </c>
      <c r="L18" s="26">
        <v>0</v>
      </c>
      <c r="M18" s="26">
        <v>0</v>
      </c>
      <c r="N18" s="26">
        <v>0</v>
      </c>
      <c r="O18" s="26">
        <v>202548.60990000001</v>
      </c>
      <c r="P18" s="26">
        <v>0</v>
      </c>
      <c r="Q18" s="26">
        <v>0</v>
      </c>
      <c r="R18" s="26">
        <v>0</v>
      </c>
      <c r="S18" s="26">
        <v>0</v>
      </c>
      <c r="T18" s="26">
        <v>0</v>
      </c>
      <c r="U18" s="26">
        <v>0</v>
      </c>
      <c r="V18" s="26">
        <v>0</v>
      </c>
      <c r="W18" s="26">
        <v>0</v>
      </c>
      <c r="X18" s="26">
        <v>0</v>
      </c>
      <c r="Y18" s="26">
        <v>0</v>
      </c>
      <c r="Z18" s="26">
        <v>0</v>
      </c>
      <c r="AA18" s="26">
        <v>0</v>
      </c>
      <c r="AB18" s="26">
        <v>0</v>
      </c>
      <c r="AC18" s="25">
        <v>0</v>
      </c>
      <c r="AD18" s="25">
        <v>0</v>
      </c>
      <c r="AE18" s="26">
        <v>0</v>
      </c>
      <c r="AF18" s="26">
        <v>0</v>
      </c>
      <c r="AG18" s="25">
        <v>0</v>
      </c>
      <c r="AH18" s="25">
        <v>0</v>
      </c>
      <c r="AI18" s="26">
        <v>0</v>
      </c>
      <c r="AJ18" s="26">
        <v>0</v>
      </c>
      <c r="AK18" s="26">
        <v>0</v>
      </c>
      <c r="AL18" s="25">
        <v>0</v>
      </c>
      <c r="AM18" s="26">
        <v>0</v>
      </c>
      <c r="AN18" s="26">
        <v>0</v>
      </c>
      <c r="AO18" s="26">
        <v>0</v>
      </c>
      <c r="AP18" s="26">
        <v>0</v>
      </c>
      <c r="AQ18" s="26">
        <v>0</v>
      </c>
      <c r="AR18" s="25">
        <v>0</v>
      </c>
      <c r="AS18" s="25">
        <v>0</v>
      </c>
      <c r="AT18" s="26">
        <v>0</v>
      </c>
      <c r="AU18" s="26">
        <v>0</v>
      </c>
      <c r="AV18" s="26">
        <v>0</v>
      </c>
      <c r="AW18" s="26">
        <v>0</v>
      </c>
      <c r="AX18" s="25">
        <v>0</v>
      </c>
      <c r="AY18" s="26">
        <v>0</v>
      </c>
      <c r="AZ18" s="26">
        <v>0</v>
      </c>
      <c r="BA18" s="26">
        <v>0</v>
      </c>
      <c r="BB18" s="25">
        <v>0</v>
      </c>
      <c r="BC18" s="26">
        <v>0</v>
      </c>
      <c r="BD18" s="25">
        <v>0</v>
      </c>
      <c r="BE18" s="26">
        <v>0</v>
      </c>
      <c r="BF18" s="26">
        <v>0</v>
      </c>
      <c r="BG18" s="26">
        <v>0</v>
      </c>
      <c r="BH18" s="26">
        <v>0</v>
      </c>
      <c r="BI18" s="26">
        <v>0</v>
      </c>
      <c r="BJ18" s="25">
        <v>0</v>
      </c>
      <c r="BK18" s="26">
        <v>0</v>
      </c>
      <c r="BL18" s="26">
        <v>0</v>
      </c>
      <c r="BM18" s="26">
        <v>0</v>
      </c>
      <c r="BN18" s="26">
        <v>0</v>
      </c>
      <c r="BO18" s="25">
        <v>0</v>
      </c>
      <c r="BP18" s="25">
        <v>0</v>
      </c>
      <c r="BQ18" s="25">
        <v>0</v>
      </c>
      <c r="BR18" s="26">
        <v>0</v>
      </c>
      <c r="BS18" s="26">
        <v>0</v>
      </c>
      <c r="BT18" s="25">
        <v>0</v>
      </c>
      <c r="BU18" s="26">
        <v>0</v>
      </c>
      <c r="BV18" s="26">
        <v>0</v>
      </c>
      <c r="BW18" s="25">
        <v>0</v>
      </c>
      <c r="BX18" s="26">
        <v>0</v>
      </c>
      <c r="BY18" s="26">
        <v>0</v>
      </c>
      <c r="BZ18" s="26">
        <v>0</v>
      </c>
      <c r="CA18" s="25">
        <v>0</v>
      </c>
      <c r="CB18" s="25">
        <v>0</v>
      </c>
      <c r="CC18" s="11"/>
      <c r="CD18" s="13"/>
      <c r="CE18" s="13"/>
      <c r="CF18" s="13"/>
      <c r="CG18" s="12"/>
      <c r="CH18" s="12"/>
      <c r="CI18" s="17">
        <v>46340.4</v>
      </c>
      <c r="CJ18" s="12"/>
      <c r="CK18" s="15">
        <v>248889.0099</v>
      </c>
      <c r="CL18" s="9" t="str">
        <f>IF(ROUND(SUM(CK18),1)&gt;ROUND(SUM(Tabel_B!CK18),1),"Supply &gt; Use",IF(ROUND(SUM(CK18),1)&lt;ROUND(SUM(Tabel_B!CK18),1),"Supply &lt; Use",""))</f>
        <v/>
      </c>
    </row>
    <row r="19" spans="1:90" s="23" customFormat="1" ht="26.25" customHeight="1" x14ac:dyDescent="0.25">
      <c r="A19" s="278" t="s">
        <v>38</v>
      </c>
      <c r="B19" s="210" t="s">
        <v>180</v>
      </c>
      <c r="C19" s="24">
        <v>85046.31</v>
      </c>
      <c r="D19" s="25">
        <v>0</v>
      </c>
      <c r="E19" s="26">
        <v>0</v>
      </c>
      <c r="F19" s="26">
        <v>0</v>
      </c>
      <c r="G19" s="26">
        <v>0</v>
      </c>
      <c r="H19" s="25">
        <v>0</v>
      </c>
      <c r="I19" s="25">
        <v>85046.31</v>
      </c>
      <c r="J19" s="26">
        <v>0</v>
      </c>
      <c r="K19" s="26">
        <v>0</v>
      </c>
      <c r="L19" s="26">
        <v>0</v>
      </c>
      <c r="M19" s="26">
        <v>0</v>
      </c>
      <c r="N19" s="26">
        <v>0</v>
      </c>
      <c r="O19" s="26">
        <v>85046.31</v>
      </c>
      <c r="P19" s="26">
        <v>0</v>
      </c>
      <c r="Q19" s="26">
        <v>0</v>
      </c>
      <c r="R19" s="26">
        <v>0</v>
      </c>
      <c r="S19" s="26">
        <v>0</v>
      </c>
      <c r="T19" s="26">
        <v>0</v>
      </c>
      <c r="U19" s="26">
        <v>0</v>
      </c>
      <c r="V19" s="26">
        <v>0</v>
      </c>
      <c r="W19" s="26">
        <v>0</v>
      </c>
      <c r="X19" s="26">
        <v>0</v>
      </c>
      <c r="Y19" s="26">
        <v>0</v>
      </c>
      <c r="Z19" s="26">
        <v>0</v>
      </c>
      <c r="AA19" s="26">
        <v>0</v>
      </c>
      <c r="AB19" s="26">
        <v>0</v>
      </c>
      <c r="AC19" s="25">
        <v>0</v>
      </c>
      <c r="AD19" s="25">
        <v>0</v>
      </c>
      <c r="AE19" s="26">
        <v>0</v>
      </c>
      <c r="AF19" s="26">
        <v>0</v>
      </c>
      <c r="AG19" s="25">
        <v>0</v>
      </c>
      <c r="AH19" s="25">
        <v>0</v>
      </c>
      <c r="AI19" s="26">
        <v>0</v>
      </c>
      <c r="AJ19" s="26">
        <v>0</v>
      </c>
      <c r="AK19" s="26">
        <v>0</v>
      </c>
      <c r="AL19" s="25">
        <v>0</v>
      </c>
      <c r="AM19" s="26">
        <v>0</v>
      </c>
      <c r="AN19" s="26">
        <v>0</v>
      </c>
      <c r="AO19" s="26">
        <v>0</v>
      </c>
      <c r="AP19" s="26">
        <v>0</v>
      </c>
      <c r="AQ19" s="26">
        <v>0</v>
      </c>
      <c r="AR19" s="25">
        <v>0</v>
      </c>
      <c r="AS19" s="25">
        <v>0</v>
      </c>
      <c r="AT19" s="26">
        <v>0</v>
      </c>
      <c r="AU19" s="26">
        <v>0</v>
      </c>
      <c r="AV19" s="26">
        <v>0</v>
      </c>
      <c r="AW19" s="26">
        <v>0</v>
      </c>
      <c r="AX19" s="25">
        <v>0</v>
      </c>
      <c r="AY19" s="26">
        <v>0</v>
      </c>
      <c r="AZ19" s="26">
        <v>0</v>
      </c>
      <c r="BA19" s="26">
        <v>0</v>
      </c>
      <c r="BB19" s="25">
        <v>0</v>
      </c>
      <c r="BC19" s="26">
        <v>0</v>
      </c>
      <c r="BD19" s="25">
        <v>0</v>
      </c>
      <c r="BE19" s="26">
        <v>0</v>
      </c>
      <c r="BF19" s="26">
        <v>0</v>
      </c>
      <c r="BG19" s="26">
        <v>0</v>
      </c>
      <c r="BH19" s="26">
        <v>0</v>
      </c>
      <c r="BI19" s="26">
        <v>0</v>
      </c>
      <c r="BJ19" s="25">
        <v>0</v>
      </c>
      <c r="BK19" s="26">
        <v>0</v>
      </c>
      <c r="BL19" s="26">
        <v>0</v>
      </c>
      <c r="BM19" s="26">
        <v>0</v>
      </c>
      <c r="BN19" s="26">
        <v>0</v>
      </c>
      <c r="BO19" s="25">
        <v>0</v>
      </c>
      <c r="BP19" s="25">
        <v>0</v>
      </c>
      <c r="BQ19" s="25">
        <v>0</v>
      </c>
      <c r="BR19" s="26">
        <v>0</v>
      </c>
      <c r="BS19" s="26">
        <v>0</v>
      </c>
      <c r="BT19" s="25">
        <v>0</v>
      </c>
      <c r="BU19" s="26">
        <v>0</v>
      </c>
      <c r="BV19" s="26">
        <v>0</v>
      </c>
      <c r="BW19" s="25">
        <v>0</v>
      </c>
      <c r="BX19" s="26">
        <v>0</v>
      </c>
      <c r="BY19" s="26">
        <v>0</v>
      </c>
      <c r="BZ19" s="26">
        <v>0</v>
      </c>
      <c r="CA19" s="25">
        <v>0</v>
      </c>
      <c r="CB19" s="25">
        <v>0</v>
      </c>
      <c r="CC19" s="11"/>
      <c r="CD19" s="13"/>
      <c r="CE19" s="13"/>
      <c r="CF19" s="13"/>
      <c r="CG19" s="12"/>
      <c r="CH19" s="12"/>
      <c r="CI19" s="17">
        <v>65949.100000000006</v>
      </c>
      <c r="CJ19" s="12"/>
      <c r="CK19" s="15">
        <v>150995.41</v>
      </c>
      <c r="CL19" s="9" t="str">
        <f>IF(ROUND(SUM(CK19),1)&gt;ROUND(SUM(Tabel_B!CK19),1),"Supply &gt; Use",IF(ROUND(SUM(CK19),1)&lt;ROUND(SUM(Tabel_B!CK19),1),"Supply &lt; Use",""))</f>
        <v/>
      </c>
    </row>
    <row r="20" spans="1:90" s="23" customFormat="1" ht="26.25" customHeight="1" x14ac:dyDescent="0.25">
      <c r="A20" s="278" t="s">
        <v>39</v>
      </c>
      <c r="B20" s="210" t="s">
        <v>181</v>
      </c>
      <c r="C20" s="24">
        <v>102040.40000000001</v>
      </c>
      <c r="D20" s="25">
        <v>0</v>
      </c>
      <c r="E20" s="26">
        <v>0</v>
      </c>
      <c r="F20" s="26">
        <v>0</v>
      </c>
      <c r="G20" s="26">
        <v>0</v>
      </c>
      <c r="H20" s="25">
        <v>0</v>
      </c>
      <c r="I20" s="25">
        <v>102040.40000000001</v>
      </c>
      <c r="J20" s="26">
        <v>0</v>
      </c>
      <c r="K20" s="26">
        <v>0</v>
      </c>
      <c r="L20" s="26">
        <v>0</v>
      </c>
      <c r="M20" s="26">
        <v>0</v>
      </c>
      <c r="N20" s="26">
        <v>0</v>
      </c>
      <c r="O20" s="26">
        <v>102040.40000000001</v>
      </c>
      <c r="P20" s="26">
        <v>0</v>
      </c>
      <c r="Q20" s="26">
        <v>0</v>
      </c>
      <c r="R20" s="26">
        <v>0</v>
      </c>
      <c r="S20" s="26">
        <v>0</v>
      </c>
      <c r="T20" s="26">
        <v>0</v>
      </c>
      <c r="U20" s="26">
        <v>0</v>
      </c>
      <c r="V20" s="26">
        <v>0</v>
      </c>
      <c r="W20" s="26">
        <v>0</v>
      </c>
      <c r="X20" s="26">
        <v>0</v>
      </c>
      <c r="Y20" s="26">
        <v>0</v>
      </c>
      <c r="Z20" s="26">
        <v>0</v>
      </c>
      <c r="AA20" s="26">
        <v>0</v>
      </c>
      <c r="AB20" s="26">
        <v>0</v>
      </c>
      <c r="AC20" s="25">
        <v>0</v>
      </c>
      <c r="AD20" s="25">
        <v>0</v>
      </c>
      <c r="AE20" s="26">
        <v>0</v>
      </c>
      <c r="AF20" s="26">
        <v>0</v>
      </c>
      <c r="AG20" s="25">
        <v>0</v>
      </c>
      <c r="AH20" s="25">
        <v>0</v>
      </c>
      <c r="AI20" s="26">
        <v>0</v>
      </c>
      <c r="AJ20" s="26">
        <v>0</v>
      </c>
      <c r="AK20" s="26">
        <v>0</v>
      </c>
      <c r="AL20" s="25">
        <v>0</v>
      </c>
      <c r="AM20" s="26">
        <v>0</v>
      </c>
      <c r="AN20" s="26">
        <v>0</v>
      </c>
      <c r="AO20" s="26">
        <v>0</v>
      </c>
      <c r="AP20" s="26">
        <v>0</v>
      </c>
      <c r="AQ20" s="26">
        <v>0</v>
      </c>
      <c r="AR20" s="25">
        <v>0</v>
      </c>
      <c r="AS20" s="25">
        <v>0</v>
      </c>
      <c r="AT20" s="26">
        <v>0</v>
      </c>
      <c r="AU20" s="26">
        <v>0</v>
      </c>
      <c r="AV20" s="26">
        <v>0</v>
      </c>
      <c r="AW20" s="26">
        <v>0</v>
      </c>
      <c r="AX20" s="25">
        <v>0</v>
      </c>
      <c r="AY20" s="26">
        <v>0</v>
      </c>
      <c r="AZ20" s="26">
        <v>0</v>
      </c>
      <c r="BA20" s="26">
        <v>0</v>
      </c>
      <c r="BB20" s="25">
        <v>0</v>
      </c>
      <c r="BC20" s="26">
        <v>0</v>
      </c>
      <c r="BD20" s="25">
        <v>0</v>
      </c>
      <c r="BE20" s="26">
        <v>0</v>
      </c>
      <c r="BF20" s="26">
        <v>0</v>
      </c>
      <c r="BG20" s="26">
        <v>0</v>
      </c>
      <c r="BH20" s="26">
        <v>0</v>
      </c>
      <c r="BI20" s="26">
        <v>0</v>
      </c>
      <c r="BJ20" s="25">
        <v>0</v>
      </c>
      <c r="BK20" s="26">
        <v>0</v>
      </c>
      <c r="BL20" s="26">
        <v>0</v>
      </c>
      <c r="BM20" s="26">
        <v>0</v>
      </c>
      <c r="BN20" s="26">
        <v>0</v>
      </c>
      <c r="BO20" s="25">
        <v>0</v>
      </c>
      <c r="BP20" s="25">
        <v>0</v>
      </c>
      <c r="BQ20" s="25">
        <v>0</v>
      </c>
      <c r="BR20" s="26">
        <v>0</v>
      </c>
      <c r="BS20" s="26">
        <v>0</v>
      </c>
      <c r="BT20" s="25">
        <v>0</v>
      </c>
      <c r="BU20" s="26">
        <v>0</v>
      </c>
      <c r="BV20" s="26">
        <v>0</v>
      </c>
      <c r="BW20" s="25">
        <v>0</v>
      </c>
      <c r="BX20" s="26">
        <v>0</v>
      </c>
      <c r="BY20" s="26">
        <v>0</v>
      </c>
      <c r="BZ20" s="26">
        <v>0</v>
      </c>
      <c r="CA20" s="25">
        <v>0</v>
      </c>
      <c r="CB20" s="25">
        <v>0</v>
      </c>
      <c r="CC20" s="11"/>
      <c r="CD20" s="13"/>
      <c r="CE20" s="13"/>
      <c r="CF20" s="13"/>
      <c r="CG20" s="12"/>
      <c r="CH20" s="12"/>
      <c r="CI20" s="17">
        <v>225205.2</v>
      </c>
      <c r="CJ20" s="12"/>
      <c r="CK20" s="15">
        <v>327245.60000000003</v>
      </c>
      <c r="CL20" s="9" t="str">
        <f>IF(ROUND(SUM(CK20),1)&gt;ROUND(SUM(Tabel_B!CK20),1),"Supply &gt; Use",IF(ROUND(SUM(CK20),1)&lt;ROUND(SUM(Tabel_B!CK20),1),"Supply &lt; Use",""))</f>
        <v/>
      </c>
    </row>
    <row r="21" spans="1:90" s="23" customFormat="1" ht="26.25" customHeight="1" x14ac:dyDescent="0.25">
      <c r="A21" s="278" t="s">
        <v>40</v>
      </c>
      <c r="B21" s="210" t="s">
        <v>182</v>
      </c>
      <c r="C21" s="24">
        <v>218115.76441779954</v>
      </c>
      <c r="D21" s="25">
        <v>0</v>
      </c>
      <c r="E21" s="26">
        <v>0</v>
      </c>
      <c r="F21" s="26">
        <v>0</v>
      </c>
      <c r="G21" s="26">
        <v>0</v>
      </c>
      <c r="H21" s="25">
        <v>0</v>
      </c>
      <c r="I21" s="25">
        <v>218115.76441779954</v>
      </c>
      <c r="J21" s="26">
        <v>0</v>
      </c>
      <c r="K21" s="26">
        <v>0</v>
      </c>
      <c r="L21" s="26">
        <v>0</v>
      </c>
      <c r="M21" s="26">
        <v>0</v>
      </c>
      <c r="N21" s="26">
        <v>0</v>
      </c>
      <c r="O21" s="26">
        <v>218115.76441779954</v>
      </c>
      <c r="P21" s="26">
        <v>0</v>
      </c>
      <c r="Q21" s="26">
        <v>0</v>
      </c>
      <c r="R21" s="26">
        <v>0</v>
      </c>
      <c r="S21" s="26">
        <v>0</v>
      </c>
      <c r="T21" s="26">
        <v>0</v>
      </c>
      <c r="U21" s="26">
        <v>0</v>
      </c>
      <c r="V21" s="26">
        <v>0</v>
      </c>
      <c r="W21" s="26">
        <v>0</v>
      </c>
      <c r="X21" s="26">
        <v>0</v>
      </c>
      <c r="Y21" s="26">
        <v>0</v>
      </c>
      <c r="Z21" s="26">
        <v>0</v>
      </c>
      <c r="AA21" s="26">
        <v>0</v>
      </c>
      <c r="AB21" s="26">
        <v>0</v>
      </c>
      <c r="AC21" s="25">
        <v>0</v>
      </c>
      <c r="AD21" s="25">
        <v>0</v>
      </c>
      <c r="AE21" s="26">
        <v>0</v>
      </c>
      <c r="AF21" s="26">
        <v>0</v>
      </c>
      <c r="AG21" s="25">
        <v>0</v>
      </c>
      <c r="AH21" s="25">
        <v>0</v>
      </c>
      <c r="AI21" s="26">
        <v>0</v>
      </c>
      <c r="AJ21" s="26">
        <v>0</v>
      </c>
      <c r="AK21" s="26">
        <v>0</v>
      </c>
      <c r="AL21" s="25">
        <v>0</v>
      </c>
      <c r="AM21" s="26">
        <v>0</v>
      </c>
      <c r="AN21" s="26">
        <v>0</v>
      </c>
      <c r="AO21" s="26">
        <v>0</v>
      </c>
      <c r="AP21" s="26">
        <v>0</v>
      </c>
      <c r="AQ21" s="26">
        <v>0</v>
      </c>
      <c r="AR21" s="25">
        <v>0</v>
      </c>
      <c r="AS21" s="25">
        <v>0</v>
      </c>
      <c r="AT21" s="26">
        <v>0</v>
      </c>
      <c r="AU21" s="26">
        <v>0</v>
      </c>
      <c r="AV21" s="26">
        <v>0</v>
      </c>
      <c r="AW21" s="26">
        <v>0</v>
      </c>
      <c r="AX21" s="25">
        <v>0</v>
      </c>
      <c r="AY21" s="26">
        <v>0</v>
      </c>
      <c r="AZ21" s="26">
        <v>0</v>
      </c>
      <c r="BA21" s="26">
        <v>0</v>
      </c>
      <c r="BB21" s="25">
        <v>0</v>
      </c>
      <c r="BC21" s="26">
        <v>0</v>
      </c>
      <c r="BD21" s="25">
        <v>0</v>
      </c>
      <c r="BE21" s="26">
        <v>0</v>
      </c>
      <c r="BF21" s="26">
        <v>0</v>
      </c>
      <c r="BG21" s="26">
        <v>0</v>
      </c>
      <c r="BH21" s="26">
        <v>0</v>
      </c>
      <c r="BI21" s="26">
        <v>0</v>
      </c>
      <c r="BJ21" s="25">
        <v>0</v>
      </c>
      <c r="BK21" s="26">
        <v>0</v>
      </c>
      <c r="BL21" s="26">
        <v>0</v>
      </c>
      <c r="BM21" s="26">
        <v>0</v>
      </c>
      <c r="BN21" s="26">
        <v>0</v>
      </c>
      <c r="BO21" s="25">
        <v>0</v>
      </c>
      <c r="BP21" s="25">
        <v>0</v>
      </c>
      <c r="BQ21" s="25">
        <v>0</v>
      </c>
      <c r="BR21" s="26">
        <v>0</v>
      </c>
      <c r="BS21" s="26">
        <v>0</v>
      </c>
      <c r="BT21" s="25">
        <v>0</v>
      </c>
      <c r="BU21" s="26">
        <v>0</v>
      </c>
      <c r="BV21" s="26">
        <v>0</v>
      </c>
      <c r="BW21" s="25">
        <v>0</v>
      </c>
      <c r="BX21" s="26">
        <v>0</v>
      </c>
      <c r="BY21" s="26">
        <v>0</v>
      </c>
      <c r="BZ21" s="26">
        <v>0</v>
      </c>
      <c r="CA21" s="25">
        <v>0</v>
      </c>
      <c r="CB21" s="25">
        <v>0</v>
      </c>
      <c r="CC21" s="11"/>
      <c r="CD21" s="13"/>
      <c r="CE21" s="13"/>
      <c r="CF21" s="13"/>
      <c r="CG21" s="12"/>
      <c r="CH21" s="12"/>
      <c r="CI21" s="17">
        <v>386560.80953199998</v>
      </c>
      <c r="CJ21" s="12"/>
      <c r="CK21" s="15">
        <v>604676.57394979952</v>
      </c>
      <c r="CL21" s="9" t="str">
        <f>IF(ROUND(SUM(CK21),1)&gt;ROUND(SUM(Tabel_B!CK21),1),"Supply &gt; Use",IF(ROUND(SUM(CK21),1)&lt;ROUND(SUM(Tabel_B!CK21),1),"Supply &lt; Use",""))</f>
        <v/>
      </c>
    </row>
    <row r="22" spans="1:90" s="23" customFormat="1" ht="26.25" customHeight="1" x14ac:dyDescent="0.25">
      <c r="A22" s="278" t="s">
        <v>41</v>
      </c>
      <c r="B22" s="210" t="s">
        <v>183</v>
      </c>
      <c r="C22" s="24">
        <v>330250.34598220047</v>
      </c>
      <c r="D22" s="25">
        <v>0</v>
      </c>
      <c r="E22" s="26">
        <v>0</v>
      </c>
      <c r="F22" s="26">
        <v>0</v>
      </c>
      <c r="G22" s="26">
        <v>0</v>
      </c>
      <c r="H22" s="25">
        <v>0</v>
      </c>
      <c r="I22" s="25">
        <v>330250.34598220047</v>
      </c>
      <c r="J22" s="26">
        <v>0</v>
      </c>
      <c r="K22" s="26">
        <v>0</v>
      </c>
      <c r="L22" s="26">
        <v>0</v>
      </c>
      <c r="M22" s="26">
        <v>0</v>
      </c>
      <c r="N22" s="26">
        <v>0</v>
      </c>
      <c r="O22" s="26">
        <v>330250.34598220047</v>
      </c>
      <c r="P22" s="26">
        <v>0</v>
      </c>
      <c r="Q22" s="26">
        <v>0</v>
      </c>
      <c r="R22" s="26">
        <v>0</v>
      </c>
      <c r="S22" s="26">
        <v>0</v>
      </c>
      <c r="T22" s="26">
        <v>0</v>
      </c>
      <c r="U22" s="26">
        <v>0</v>
      </c>
      <c r="V22" s="26">
        <v>0</v>
      </c>
      <c r="W22" s="26">
        <v>0</v>
      </c>
      <c r="X22" s="26">
        <v>0</v>
      </c>
      <c r="Y22" s="26">
        <v>0</v>
      </c>
      <c r="Z22" s="26">
        <v>0</v>
      </c>
      <c r="AA22" s="26">
        <v>0</v>
      </c>
      <c r="AB22" s="26">
        <v>0</v>
      </c>
      <c r="AC22" s="25">
        <v>0</v>
      </c>
      <c r="AD22" s="25">
        <v>0</v>
      </c>
      <c r="AE22" s="26">
        <v>0</v>
      </c>
      <c r="AF22" s="26">
        <v>0</v>
      </c>
      <c r="AG22" s="25">
        <v>0</v>
      </c>
      <c r="AH22" s="25">
        <v>0</v>
      </c>
      <c r="AI22" s="26">
        <v>0</v>
      </c>
      <c r="AJ22" s="26">
        <v>0</v>
      </c>
      <c r="AK22" s="26">
        <v>0</v>
      </c>
      <c r="AL22" s="25">
        <v>0</v>
      </c>
      <c r="AM22" s="26">
        <v>0</v>
      </c>
      <c r="AN22" s="26">
        <v>0</v>
      </c>
      <c r="AO22" s="26">
        <v>0</v>
      </c>
      <c r="AP22" s="26">
        <v>0</v>
      </c>
      <c r="AQ22" s="26">
        <v>0</v>
      </c>
      <c r="AR22" s="25">
        <v>0</v>
      </c>
      <c r="AS22" s="25">
        <v>0</v>
      </c>
      <c r="AT22" s="26">
        <v>0</v>
      </c>
      <c r="AU22" s="26">
        <v>0</v>
      </c>
      <c r="AV22" s="26">
        <v>0</v>
      </c>
      <c r="AW22" s="26">
        <v>0</v>
      </c>
      <c r="AX22" s="25">
        <v>0</v>
      </c>
      <c r="AY22" s="26">
        <v>0</v>
      </c>
      <c r="AZ22" s="26">
        <v>0</v>
      </c>
      <c r="BA22" s="26">
        <v>0</v>
      </c>
      <c r="BB22" s="25">
        <v>0</v>
      </c>
      <c r="BC22" s="26">
        <v>0</v>
      </c>
      <c r="BD22" s="25">
        <v>0</v>
      </c>
      <c r="BE22" s="26">
        <v>0</v>
      </c>
      <c r="BF22" s="26">
        <v>0</v>
      </c>
      <c r="BG22" s="26">
        <v>0</v>
      </c>
      <c r="BH22" s="26">
        <v>0</v>
      </c>
      <c r="BI22" s="26">
        <v>0</v>
      </c>
      <c r="BJ22" s="25">
        <v>0</v>
      </c>
      <c r="BK22" s="26">
        <v>0</v>
      </c>
      <c r="BL22" s="26">
        <v>0</v>
      </c>
      <c r="BM22" s="26">
        <v>0</v>
      </c>
      <c r="BN22" s="26">
        <v>0</v>
      </c>
      <c r="BO22" s="25">
        <v>0</v>
      </c>
      <c r="BP22" s="25">
        <v>0</v>
      </c>
      <c r="BQ22" s="25">
        <v>0</v>
      </c>
      <c r="BR22" s="26">
        <v>0</v>
      </c>
      <c r="BS22" s="26">
        <v>0</v>
      </c>
      <c r="BT22" s="25">
        <v>0</v>
      </c>
      <c r="BU22" s="26">
        <v>0</v>
      </c>
      <c r="BV22" s="26">
        <v>0</v>
      </c>
      <c r="BW22" s="25">
        <v>0</v>
      </c>
      <c r="BX22" s="26">
        <v>0</v>
      </c>
      <c r="BY22" s="26">
        <v>0</v>
      </c>
      <c r="BZ22" s="26">
        <v>0</v>
      </c>
      <c r="CA22" s="25">
        <v>0</v>
      </c>
      <c r="CB22" s="25">
        <v>0</v>
      </c>
      <c r="CC22" s="11"/>
      <c r="CD22" s="13"/>
      <c r="CE22" s="13"/>
      <c r="CF22" s="13"/>
      <c r="CG22" s="12"/>
      <c r="CH22" s="12"/>
      <c r="CI22" s="17">
        <v>105124.32</v>
      </c>
      <c r="CJ22" s="12"/>
      <c r="CK22" s="15">
        <v>435374.66598220047</v>
      </c>
      <c r="CL22" s="9" t="str">
        <f>IF(ROUND(SUM(CK22),1)&gt;ROUND(SUM(Tabel_B!CK22),1),"Supply &gt; Use",IF(ROUND(SUM(CK22),1)&lt;ROUND(SUM(Tabel_B!CK22),1),"Supply &lt; Use",""))</f>
        <v/>
      </c>
    </row>
    <row r="23" spans="1:90" s="23" customFormat="1" ht="26.25" customHeight="1" x14ac:dyDescent="0.25">
      <c r="A23" s="278" t="s">
        <v>42</v>
      </c>
      <c r="B23" s="210" t="s">
        <v>184</v>
      </c>
      <c r="C23" s="24">
        <v>304042.75199999998</v>
      </c>
      <c r="D23" s="25">
        <v>0</v>
      </c>
      <c r="E23" s="26">
        <v>0</v>
      </c>
      <c r="F23" s="26">
        <v>0</v>
      </c>
      <c r="G23" s="26">
        <v>0</v>
      </c>
      <c r="H23" s="25">
        <v>0</v>
      </c>
      <c r="I23" s="25">
        <v>304042.75199999998</v>
      </c>
      <c r="J23" s="26">
        <v>0</v>
      </c>
      <c r="K23" s="26">
        <v>0</v>
      </c>
      <c r="L23" s="26">
        <v>0</v>
      </c>
      <c r="M23" s="26">
        <v>0</v>
      </c>
      <c r="N23" s="26">
        <v>0</v>
      </c>
      <c r="O23" s="26">
        <v>304042.75199999998</v>
      </c>
      <c r="P23" s="26">
        <v>0</v>
      </c>
      <c r="Q23" s="26">
        <v>0</v>
      </c>
      <c r="R23" s="26">
        <v>0</v>
      </c>
      <c r="S23" s="26">
        <v>0</v>
      </c>
      <c r="T23" s="26">
        <v>0</v>
      </c>
      <c r="U23" s="26">
        <v>0</v>
      </c>
      <c r="V23" s="26">
        <v>0</v>
      </c>
      <c r="W23" s="26">
        <v>0</v>
      </c>
      <c r="X23" s="26">
        <v>0</v>
      </c>
      <c r="Y23" s="26">
        <v>0</v>
      </c>
      <c r="Z23" s="26">
        <v>0</v>
      </c>
      <c r="AA23" s="26">
        <v>0</v>
      </c>
      <c r="AB23" s="26">
        <v>0</v>
      </c>
      <c r="AC23" s="25">
        <v>0</v>
      </c>
      <c r="AD23" s="25">
        <v>0</v>
      </c>
      <c r="AE23" s="26">
        <v>0</v>
      </c>
      <c r="AF23" s="26">
        <v>0</v>
      </c>
      <c r="AG23" s="25">
        <v>0</v>
      </c>
      <c r="AH23" s="25">
        <v>0</v>
      </c>
      <c r="AI23" s="26">
        <v>0</v>
      </c>
      <c r="AJ23" s="26">
        <v>0</v>
      </c>
      <c r="AK23" s="26">
        <v>0</v>
      </c>
      <c r="AL23" s="25">
        <v>0</v>
      </c>
      <c r="AM23" s="26">
        <v>0</v>
      </c>
      <c r="AN23" s="26">
        <v>0</v>
      </c>
      <c r="AO23" s="26">
        <v>0</v>
      </c>
      <c r="AP23" s="26">
        <v>0</v>
      </c>
      <c r="AQ23" s="26">
        <v>0</v>
      </c>
      <c r="AR23" s="25">
        <v>0</v>
      </c>
      <c r="AS23" s="25">
        <v>0</v>
      </c>
      <c r="AT23" s="26">
        <v>0</v>
      </c>
      <c r="AU23" s="26">
        <v>0</v>
      </c>
      <c r="AV23" s="26">
        <v>0</v>
      </c>
      <c r="AW23" s="26">
        <v>0</v>
      </c>
      <c r="AX23" s="25">
        <v>0</v>
      </c>
      <c r="AY23" s="26">
        <v>0</v>
      </c>
      <c r="AZ23" s="26">
        <v>0</v>
      </c>
      <c r="BA23" s="26">
        <v>0</v>
      </c>
      <c r="BB23" s="25">
        <v>0</v>
      </c>
      <c r="BC23" s="26">
        <v>0</v>
      </c>
      <c r="BD23" s="25">
        <v>0</v>
      </c>
      <c r="BE23" s="26">
        <v>0</v>
      </c>
      <c r="BF23" s="26">
        <v>0</v>
      </c>
      <c r="BG23" s="26">
        <v>0</v>
      </c>
      <c r="BH23" s="26">
        <v>0</v>
      </c>
      <c r="BI23" s="26">
        <v>0</v>
      </c>
      <c r="BJ23" s="25">
        <v>0</v>
      </c>
      <c r="BK23" s="26">
        <v>0</v>
      </c>
      <c r="BL23" s="26">
        <v>0</v>
      </c>
      <c r="BM23" s="26">
        <v>0</v>
      </c>
      <c r="BN23" s="26">
        <v>0</v>
      </c>
      <c r="BO23" s="25">
        <v>0</v>
      </c>
      <c r="BP23" s="25">
        <v>0</v>
      </c>
      <c r="BQ23" s="25">
        <v>0</v>
      </c>
      <c r="BR23" s="26">
        <v>0</v>
      </c>
      <c r="BS23" s="26">
        <v>0</v>
      </c>
      <c r="BT23" s="25">
        <v>0</v>
      </c>
      <c r="BU23" s="26">
        <v>0</v>
      </c>
      <c r="BV23" s="26">
        <v>0</v>
      </c>
      <c r="BW23" s="25">
        <v>0</v>
      </c>
      <c r="BX23" s="26">
        <v>0</v>
      </c>
      <c r="BY23" s="26">
        <v>0</v>
      </c>
      <c r="BZ23" s="26">
        <v>0</v>
      </c>
      <c r="CA23" s="25">
        <v>0</v>
      </c>
      <c r="CB23" s="25">
        <v>0</v>
      </c>
      <c r="CC23" s="11"/>
      <c r="CD23" s="13"/>
      <c r="CE23" s="13"/>
      <c r="CF23" s="13"/>
      <c r="CG23" s="12"/>
      <c r="CH23" s="12"/>
      <c r="CI23" s="17">
        <v>199508</v>
      </c>
      <c r="CJ23" s="12"/>
      <c r="CK23" s="15">
        <v>503550.75199999998</v>
      </c>
      <c r="CL23" s="9" t="str">
        <f>IF(ROUND(SUM(CK23),1)&gt;ROUND(SUM(Tabel_B!CK23),1),"Supply &gt; Use",IF(ROUND(SUM(CK23),1)&lt;ROUND(SUM(Tabel_B!CK23),1),"Supply &lt; Use",""))</f>
        <v/>
      </c>
    </row>
    <row r="24" spans="1:90" s="23" customFormat="1" ht="26.25" customHeight="1" x14ac:dyDescent="0.25">
      <c r="A24" s="278" t="s">
        <v>43</v>
      </c>
      <c r="B24" s="210" t="s">
        <v>185</v>
      </c>
      <c r="C24" s="24">
        <v>74928.284996281232</v>
      </c>
      <c r="D24" s="25">
        <v>0</v>
      </c>
      <c r="E24" s="26">
        <v>0</v>
      </c>
      <c r="F24" s="26">
        <v>0</v>
      </c>
      <c r="G24" s="26">
        <v>0</v>
      </c>
      <c r="H24" s="25">
        <v>0</v>
      </c>
      <c r="I24" s="25">
        <v>74928.284996281232</v>
      </c>
      <c r="J24" s="26">
        <v>0</v>
      </c>
      <c r="K24" s="26">
        <v>0</v>
      </c>
      <c r="L24" s="26">
        <v>0</v>
      </c>
      <c r="M24" s="26">
        <v>0</v>
      </c>
      <c r="N24" s="26">
        <v>0</v>
      </c>
      <c r="O24" s="26">
        <v>74928.284996281232</v>
      </c>
      <c r="P24" s="26">
        <v>0</v>
      </c>
      <c r="Q24" s="26">
        <v>0</v>
      </c>
      <c r="R24" s="26">
        <v>0</v>
      </c>
      <c r="S24" s="26">
        <v>0</v>
      </c>
      <c r="T24" s="26">
        <v>0</v>
      </c>
      <c r="U24" s="26">
        <v>0</v>
      </c>
      <c r="V24" s="26">
        <v>0</v>
      </c>
      <c r="W24" s="26">
        <v>0</v>
      </c>
      <c r="X24" s="26">
        <v>0</v>
      </c>
      <c r="Y24" s="26">
        <v>0</v>
      </c>
      <c r="Z24" s="26">
        <v>0</v>
      </c>
      <c r="AA24" s="26">
        <v>0</v>
      </c>
      <c r="AB24" s="26">
        <v>0</v>
      </c>
      <c r="AC24" s="25">
        <v>0</v>
      </c>
      <c r="AD24" s="25">
        <v>0</v>
      </c>
      <c r="AE24" s="26">
        <v>0</v>
      </c>
      <c r="AF24" s="26">
        <v>0</v>
      </c>
      <c r="AG24" s="25">
        <v>0</v>
      </c>
      <c r="AH24" s="25">
        <v>0</v>
      </c>
      <c r="AI24" s="26">
        <v>0</v>
      </c>
      <c r="AJ24" s="26">
        <v>0</v>
      </c>
      <c r="AK24" s="26">
        <v>0</v>
      </c>
      <c r="AL24" s="25">
        <v>0</v>
      </c>
      <c r="AM24" s="26">
        <v>0</v>
      </c>
      <c r="AN24" s="26">
        <v>0</v>
      </c>
      <c r="AO24" s="26">
        <v>0</v>
      </c>
      <c r="AP24" s="26">
        <v>0</v>
      </c>
      <c r="AQ24" s="26">
        <v>0</v>
      </c>
      <c r="AR24" s="25">
        <v>0</v>
      </c>
      <c r="AS24" s="25">
        <v>0</v>
      </c>
      <c r="AT24" s="26">
        <v>0</v>
      </c>
      <c r="AU24" s="26">
        <v>0</v>
      </c>
      <c r="AV24" s="26">
        <v>0</v>
      </c>
      <c r="AW24" s="26">
        <v>0</v>
      </c>
      <c r="AX24" s="25">
        <v>0</v>
      </c>
      <c r="AY24" s="26">
        <v>0</v>
      </c>
      <c r="AZ24" s="26">
        <v>0</v>
      </c>
      <c r="BA24" s="26">
        <v>0</v>
      </c>
      <c r="BB24" s="25">
        <v>0</v>
      </c>
      <c r="BC24" s="26">
        <v>0</v>
      </c>
      <c r="BD24" s="25">
        <v>0</v>
      </c>
      <c r="BE24" s="26">
        <v>0</v>
      </c>
      <c r="BF24" s="26">
        <v>0</v>
      </c>
      <c r="BG24" s="26">
        <v>0</v>
      </c>
      <c r="BH24" s="26">
        <v>0</v>
      </c>
      <c r="BI24" s="26">
        <v>0</v>
      </c>
      <c r="BJ24" s="25">
        <v>0</v>
      </c>
      <c r="BK24" s="26">
        <v>0</v>
      </c>
      <c r="BL24" s="26">
        <v>0</v>
      </c>
      <c r="BM24" s="26">
        <v>0</v>
      </c>
      <c r="BN24" s="26">
        <v>0</v>
      </c>
      <c r="BO24" s="25">
        <v>0</v>
      </c>
      <c r="BP24" s="25">
        <v>0</v>
      </c>
      <c r="BQ24" s="25">
        <v>0</v>
      </c>
      <c r="BR24" s="26">
        <v>0</v>
      </c>
      <c r="BS24" s="26">
        <v>0</v>
      </c>
      <c r="BT24" s="25">
        <v>0</v>
      </c>
      <c r="BU24" s="26">
        <v>0</v>
      </c>
      <c r="BV24" s="26">
        <v>0</v>
      </c>
      <c r="BW24" s="25">
        <v>0</v>
      </c>
      <c r="BX24" s="26">
        <v>0</v>
      </c>
      <c r="BY24" s="26">
        <v>0</v>
      </c>
      <c r="BZ24" s="26">
        <v>0</v>
      </c>
      <c r="CA24" s="25">
        <v>0</v>
      </c>
      <c r="CB24" s="25">
        <v>0</v>
      </c>
      <c r="CC24" s="11"/>
      <c r="CD24" s="13"/>
      <c r="CE24" s="13"/>
      <c r="CF24" s="13"/>
      <c r="CG24" s="12"/>
      <c r="CH24" s="12"/>
      <c r="CI24" s="17">
        <v>76958.399999999994</v>
      </c>
      <c r="CJ24" s="12"/>
      <c r="CK24" s="15">
        <v>151886.68499628123</v>
      </c>
      <c r="CL24" s="9" t="str">
        <f>IF(ROUND(SUM(CK24),1)&gt;ROUND(SUM(Tabel_B!CK24),1),"Supply &gt; Use",IF(ROUND(SUM(CK24),1)&lt;ROUND(SUM(Tabel_B!CK24),1),"Supply &lt; Use",""))</f>
        <v/>
      </c>
    </row>
    <row r="25" spans="1:90" s="23" customFormat="1" ht="26.25" customHeight="1" x14ac:dyDescent="0.25">
      <c r="A25" s="278" t="s">
        <v>44</v>
      </c>
      <c r="B25" s="210" t="s">
        <v>186</v>
      </c>
      <c r="C25" s="24">
        <v>172367.31</v>
      </c>
      <c r="D25" s="25">
        <v>0</v>
      </c>
      <c r="E25" s="26">
        <v>0</v>
      </c>
      <c r="F25" s="26">
        <v>0</v>
      </c>
      <c r="G25" s="26">
        <v>0</v>
      </c>
      <c r="H25" s="25">
        <v>0</v>
      </c>
      <c r="I25" s="25">
        <v>172367.31</v>
      </c>
      <c r="J25" s="26">
        <v>0</v>
      </c>
      <c r="K25" s="26">
        <v>0</v>
      </c>
      <c r="L25" s="26">
        <v>0</v>
      </c>
      <c r="M25" s="26">
        <v>0</v>
      </c>
      <c r="N25" s="26">
        <v>0</v>
      </c>
      <c r="O25" s="26">
        <v>172367.31</v>
      </c>
      <c r="P25" s="26">
        <v>0</v>
      </c>
      <c r="Q25" s="26">
        <v>0</v>
      </c>
      <c r="R25" s="26">
        <v>0</v>
      </c>
      <c r="S25" s="26">
        <v>0</v>
      </c>
      <c r="T25" s="26">
        <v>0</v>
      </c>
      <c r="U25" s="26">
        <v>0</v>
      </c>
      <c r="V25" s="26">
        <v>0</v>
      </c>
      <c r="W25" s="26">
        <v>0</v>
      </c>
      <c r="X25" s="26">
        <v>0</v>
      </c>
      <c r="Y25" s="26">
        <v>0</v>
      </c>
      <c r="Z25" s="26">
        <v>0</v>
      </c>
      <c r="AA25" s="26">
        <v>0</v>
      </c>
      <c r="AB25" s="26">
        <v>0</v>
      </c>
      <c r="AC25" s="25">
        <v>0</v>
      </c>
      <c r="AD25" s="25">
        <v>0</v>
      </c>
      <c r="AE25" s="26">
        <v>0</v>
      </c>
      <c r="AF25" s="26">
        <v>0</v>
      </c>
      <c r="AG25" s="25">
        <v>0</v>
      </c>
      <c r="AH25" s="25">
        <v>0</v>
      </c>
      <c r="AI25" s="26">
        <v>0</v>
      </c>
      <c r="AJ25" s="26">
        <v>0</v>
      </c>
      <c r="AK25" s="26">
        <v>0</v>
      </c>
      <c r="AL25" s="25">
        <v>0</v>
      </c>
      <c r="AM25" s="26">
        <v>0</v>
      </c>
      <c r="AN25" s="26">
        <v>0</v>
      </c>
      <c r="AO25" s="26">
        <v>0</v>
      </c>
      <c r="AP25" s="26">
        <v>0</v>
      </c>
      <c r="AQ25" s="26">
        <v>0</v>
      </c>
      <c r="AR25" s="25">
        <v>0</v>
      </c>
      <c r="AS25" s="25">
        <v>0</v>
      </c>
      <c r="AT25" s="26">
        <v>0</v>
      </c>
      <c r="AU25" s="26">
        <v>0</v>
      </c>
      <c r="AV25" s="26">
        <v>0</v>
      </c>
      <c r="AW25" s="26">
        <v>0</v>
      </c>
      <c r="AX25" s="25">
        <v>0</v>
      </c>
      <c r="AY25" s="26">
        <v>0</v>
      </c>
      <c r="AZ25" s="26">
        <v>0</v>
      </c>
      <c r="BA25" s="26">
        <v>0</v>
      </c>
      <c r="BB25" s="25">
        <v>0</v>
      </c>
      <c r="BC25" s="26">
        <v>0</v>
      </c>
      <c r="BD25" s="25">
        <v>0</v>
      </c>
      <c r="BE25" s="26">
        <v>0</v>
      </c>
      <c r="BF25" s="26">
        <v>0</v>
      </c>
      <c r="BG25" s="26">
        <v>0</v>
      </c>
      <c r="BH25" s="26">
        <v>0</v>
      </c>
      <c r="BI25" s="26">
        <v>0</v>
      </c>
      <c r="BJ25" s="25">
        <v>0</v>
      </c>
      <c r="BK25" s="26">
        <v>0</v>
      </c>
      <c r="BL25" s="26">
        <v>0</v>
      </c>
      <c r="BM25" s="26">
        <v>0</v>
      </c>
      <c r="BN25" s="26">
        <v>0</v>
      </c>
      <c r="BO25" s="25">
        <v>0</v>
      </c>
      <c r="BP25" s="25">
        <v>0</v>
      </c>
      <c r="BQ25" s="25">
        <v>0</v>
      </c>
      <c r="BR25" s="26">
        <v>0</v>
      </c>
      <c r="BS25" s="26">
        <v>0</v>
      </c>
      <c r="BT25" s="25">
        <v>0</v>
      </c>
      <c r="BU25" s="26">
        <v>0</v>
      </c>
      <c r="BV25" s="26">
        <v>0</v>
      </c>
      <c r="BW25" s="25">
        <v>0</v>
      </c>
      <c r="BX25" s="26">
        <v>0</v>
      </c>
      <c r="BY25" s="26">
        <v>0</v>
      </c>
      <c r="BZ25" s="26">
        <v>0</v>
      </c>
      <c r="CA25" s="25">
        <v>0</v>
      </c>
      <c r="CB25" s="25">
        <v>0</v>
      </c>
      <c r="CC25" s="11"/>
      <c r="CD25" s="13"/>
      <c r="CE25" s="13"/>
      <c r="CF25" s="13"/>
      <c r="CG25" s="12"/>
      <c r="CH25" s="12"/>
      <c r="CI25" s="17">
        <v>153980</v>
      </c>
      <c r="CJ25" s="12"/>
      <c r="CK25" s="15">
        <v>326347.31</v>
      </c>
      <c r="CL25" s="9" t="str">
        <f>IF(ROUND(SUM(CK25),1)&gt;ROUND(SUM(Tabel_B!CK25),1),"Supply &gt; Use",IF(ROUND(SUM(CK25),1)&lt;ROUND(SUM(Tabel_B!CK25),1),"Supply &lt; Use",""))</f>
        <v/>
      </c>
    </row>
    <row r="26" spans="1:90" s="23" customFormat="1" ht="26.25" customHeight="1" x14ac:dyDescent="0.25">
      <c r="A26" s="278" t="s">
        <v>45</v>
      </c>
      <c r="B26" s="210" t="s">
        <v>187</v>
      </c>
      <c r="C26" s="24">
        <v>0</v>
      </c>
      <c r="D26" s="25">
        <v>0</v>
      </c>
      <c r="E26" s="26">
        <v>0</v>
      </c>
      <c r="F26" s="26">
        <v>0</v>
      </c>
      <c r="G26" s="26">
        <v>0</v>
      </c>
      <c r="H26" s="25">
        <v>0</v>
      </c>
      <c r="I26" s="25">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5">
        <v>0</v>
      </c>
      <c r="AD26" s="25">
        <v>0</v>
      </c>
      <c r="AE26" s="26">
        <v>0</v>
      </c>
      <c r="AF26" s="26">
        <v>0</v>
      </c>
      <c r="AG26" s="25">
        <v>0</v>
      </c>
      <c r="AH26" s="25">
        <v>0</v>
      </c>
      <c r="AI26" s="26">
        <v>0</v>
      </c>
      <c r="AJ26" s="26">
        <v>0</v>
      </c>
      <c r="AK26" s="26">
        <v>0</v>
      </c>
      <c r="AL26" s="25">
        <v>0</v>
      </c>
      <c r="AM26" s="26">
        <v>0</v>
      </c>
      <c r="AN26" s="26">
        <v>0</v>
      </c>
      <c r="AO26" s="26">
        <v>0</v>
      </c>
      <c r="AP26" s="26">
        <v>0</v>
      </c>
      <c r="AQ26" s="26">
        <v>0</v>
      </c>
      <c r="AR26" s="25">
        <v>0</v>
      </c>
      <c r="AS26" s="25">
        <v>0</v>
      </c>
      <c r="AT26" s="26">
        <v>0</v>
      </c>
      <c r="AU26" s="26">
        <v>0</v>
      </c>
      <c r="AV26" s="26">
        <v>0</v>
      </c>
      <c r="AW26" s="26">
        <v>0</v>
      </c>
      <c r="AX26" s="25">
        <v>0</v>
      </c>
      <c r="AY26" s="26">
        <v>0</v>
      </c>
      <c r="AZ26" s="26">
        <v>0</v>
      </c>
      <c r="BA26" s="26">
        <v>0</v>
      </c>
      <c r="BB26" s="25">
        <v>0</v>
      </c>
      <c r="BC26" s="26">
        <v>0</v>
      </c>
      <c r="BD26" s="25">
        <v>0</v>
      </c>
      <c r="BE26" s="26">
        <v>0</v>
      </c>
      <c r="BF26" s="26">
        <v>0</v>
      </c>
      <c r="BG26" s="26">
        <v>0</v>
      </c>
      <c r="BH26" s="26">
        <v>0</v>
      </c>
      <c r="BI26" s="26">
        <v>0</v>
      </c>
      <c r="BJ26" s="25">
        <v>0</v>
      </c>
      <c r="BK26" s="26">
        <v>0</v>
      </c>
      <c r="BL26" s="26">
        <v>0</v>
      </c>
      <c r="BM26" s="26">
        <v>0</v>
      </c>
      <c r="BN26" s="26">
        <v>0</v>
      </c>
      <c r="BO26" s="25">
        <v>0</v>
      </c>
      <c r="BP26" s="25">
        <v>0</v>
      </c>
      <c r="BQ26" s="25">
        <v>0</v>
      </c>
      <c r="BR26" s="26">
        <v>0</v>
      </c>
      <c r="BS26" s="26">
        <v>0</v>
      </c>
      <c r="BT26" s="25">
        <v>0</v>
      </c>
      <c r="BU26" s="26">
        <v>0</v>
      </c>
      <c r="BV26" s="26">
        <v>0</v>
      </c>
      <c r="BW26" s="25">
        <v>0</v>
      </c>
      <c r="BX26" s="26">
        <v>0</v>
      </c>
      <c r="BY26" s="26">
        <v>0</v>
      </c>
      <c r="BZ26" s="26">
        <v>0</v>
      </c>
      <c r="CA26" s="25">
        <v>0</v>
      </c>
      <c r="CB26" s="25">
        <v>0</v>
      </c>
      <c r="CC26" s="11"/>
      <c r="CD26" s="13"/>
      <c r="CE26" s="13"/>
      <c r="CF26" s="13"/>
      <c r="CG26" s="12"/>
      <c r="CH26" s="12"/>
      <c r="CI26" s="17">
        <v>431228.26540799998</v>
      </c>
      <c r="CJ26" s="12"/>
      <c r="CK26" s="15">
        <v>431228.26540799998</v>
      </c>
      <c r="CL26" s="9" t="str">
        <f>IF(ROUND(SUM(CK26),1)&gt;ROUND(SUM(Tabel_B!CK26),1),"Supply &gt; Use",IF(ROUND(SUM(CK26),1)&lt;ROUND(SUM(Tabel_B!CK26),1),"Supply &lt; Use",""))</f>
        <v/>
      </c>
    </row>
    <row r="27" spans="1:90" s="23" customFormat="1" ht="26.25" customHeight="1" x14ac:dyDescent="0.25">
      <c r="A27" s="278" t="s">
        <v>46</v>
      </c>
      <c r="B27" s="210" t="s">
        <v>188</v>
      </c>
      <c r="C27" s="24">
        <v>47890.003984373579</v>
      </c>
      <c r="D27" s="25">
        <v>46157.605249173583</v>
      </c>
      <c r="E27" s="26">
        <v>560.87139900668308</v>
      </c>
      <c r="F27" s="26">
        <v>45596.7338501669</v>
      </c>
      <c r="G27" s="26">
        <v>0</v>
      </c>
      <c r="H27" s="25">
        <v>0</v>
      </c>
      <c r="I27" s="25">
        <v>1732.3987351999986</v>
      </c>
      <c r="J27" s="26">
        <v>0</v>
      </c>
      <c r="K27" s="26">
        <v>0</v>
      </c>
      <c r="L27" s="26">
        <v>0</v>
      </c>
      <c r="M27" s="26">
        <v>1732.3987351999986</v>
      </c>
      <c r="N27" s="26">
        <v>0</v>
      </c>
      <c r="O27" s="26">
        <v>0</v>
      </c>
      <c r="P27" s="26">
        <v>0</v>
      </c>
      <c r="Q27" s="26">
        <v>0</v>
      </c>
      <c r="R27" s="26">
        <v>0</v>
      </c>
      <c r="S27" s="26">
        <v>0</v>
      </c>
      <c r="T27" s="26">
        <v>0</v>
      </c>
      <c r="U27" s="26">
        <v>0</v>
      </c>
      <c r="V27" s="26">
        <v>0</v>
      </c>
      <c r="W27" s="26">
        <v>0</v>
      </c>
      <c r="X27" s="26">
        <v>0</v>
      </c>
      <c r="Y27" s="26">
        <v>0</v>
      </c>
      <c r="Z27" s="26">
        <v>0</v>
      </c>
      <c r="AA27" s="26">
        <v>0</v>
      </c>
      <c r="AB27" s="26">
        <v>0</v>
      </c>
      <c r="AC27" s="25">
        <v>0</v>
      </c>
      <c r="AD27" s="25">
        <v>0</v>
      </c>
      <c r="AE27" s="26">
        <v>0</v>
      </c>
      <c r="AF27" s="26">
        <v>0</v>
      </c>
      <c r="AG27" s="25">
        <v>0</v>
      </c>
      <c r="AH27" s="25">
        <v>0</v>
      </c>
      <c r="AI27" s="26">
        <v>0</v>
      </c>
      <c r="AJ27" s="26">
        <v>0</v>
      </c>
      <c r="AK27" s="26">
        <v>0</v>
      </c>
      <c r="AL27" s="25">
        <v>0</v>
      </c>
      <c r="AM27" s="26">
        <v>0</v>
      </c>
      <c r="AN27" s="26">
        <v>0</v>
      </c>
      <c r="AO27" s="26">
        <v>0</v>
      </c>
      <c r="AP27" s="26">
        <v>0</v>
      </c>
      <c r="AQ27" s="26">
        <v>0</v>
      </c>
      <c r="AR27" s="25">
        <v>0</v>
      </c>
      <c r="AS27" s="25">
        <v>0</v>
      </c>
      <c r="AT27" s="26">
        <v>0</v>
      </c>
      <c r="AU27" s="26">
        <v>0</v>
      </c>
      <c r="AV27" s="26">
        <v>0</v>
      </c>
      <c r="AW27" s="26">
        <v>0</v>
      </c>
      <c r="AX27" s="25">
        <v>0</v>
      </c>
      <c r="AY27" s="26">
        <v>0</v>
      </c>
      <c r="AZ27" s="26">
        <v>0</v>
      </c>
      <c r="BA27" s="26">
        <v>0</v>
      </c>
      <c r="BB27" s="25">
        <v>0</v>
      </c>
      <c r="BC27" s="26">
        <v>0</v>
      </c>
      <c r="BD27" s="25">
        <v>0</v>
      </c>
      <c r="BE27" s="26">
        <v>0</v>
      </c>
      <c r="BF27" s="26">
        <v>0</v>
      </c>
      <c r="BG27" s="26">
        <v>0</v>
      </c>
      <c r="BH27" s="26">
        <v>0</v>
      </c>
      <c r="BI27" s="26">
        <v>0</v>
      </c>
      <c r="BJ27" s="25">
        <v>0</v>
      </c>
      <c r="BK27" s="26">
        <v>0</v>
      </c>
      <c r="BL27" s="26">
        <v>0</v>
      </c>
      <c r="BM27" s="26">
        <v>0</v>
      </c>
      <c r="BN27" s="26">
        <v>0</v>
      </c>
      <c r="BO27" s="25">
        <v>0</v>
      </c>
      <c r="BP27" s="25">
        <v>0</v>
      </c>
      <c r="BQ27" s="25">
        <v>0</v>
      </c>
      <c r="BR27" s="26">
        <v>0</v>
      </c>
      <c r="BS27" s="26">
        <v>0</v>
      </c>
      <c r="BT27" s="25">
        <v>0</v>
      </c>
      <c r="BU27" s="26">
        <v>0</v>
      </c>
      <c r="BV27" s="26">
        <v>0</v>
      </c>
      <c r="BW27" s="25">
        <v>0</v>
      </c>
      <c r="BX27" s="26">
        <v>0</v>
      </c>
      <c r="BY27" s="26">
        <v>0</v>
      </c>
      <c r="BZ27" s="26">
        <v>0</v>
      </c>
      <c r="CA27" s="25">
        <v>0</v>
      </c>
      <c r="CB27" s="25">
        <v>0</v>
      </c>
      <c r="CC27" s="11"/>
      <c r="CD27" s="13"/>
      <c r="CE27" s="13"/>
      <c r="CF27" s="13"/>
      <c r="CG27" s="12"/>
      <c r="CH27" s="12"/>
      <c r="CI27" s="17">
        <v>35266.9</v>
      </c>
      <c r="CJ27" s="12"/>
      <c r="CK27" s="15">
        <v>83156.903984373581</v>
      </c>
      <c r="CL27" s="9" t="str">
        <f>IF(ROUND(SUM(CK27),1)&gt;ROUND(SUM(Tabel_B!CK27),1),"Supply &gt; Use",IF(ROUND(SUM(CK27),1)&lt;ROUND(SUM(Tabel_B!CK27),1),"Supply &lt; Use",""))</f>
        <v/>
      </c>
    </row>
    <row r="28" spans="1:90" s="23" customFormat="1" ht="26.25" customHeight="1" x14ac:dyDescent="0.25">
      <c r="A28" s="278" t="s">
        <v>47</v>
      </c>
      <c r="B28" s="210" t="s">
        <v>189</v>
      </c>
      <c r="C28" s="24">
        <v>10848.887185158035</v>
      </c>
      <c r="D28" s="25">
        <v>0</v>
      </c>
      <c r="E28" s="26">
        <v>0</v>
      </c>
      <c r="F28" s="26">
        <v>0</v>
      </c>
      <c r="G28" s="26">
        <v>0</v>
      </c>
      <c r="H28" s="25">
        <v>0</v>
      </c>
      <c r="I28" s="25">
        <v>10848.887185158035</v>
      </c>
      <c r="J28" s="26">
        <v>0</v>
      </c>
      <c r="K28" s="26">
        <v>0</v>
      </c>
      <c r="L28" s="26">
        <v>0</v>
      </c>
      <c r="M28" s="26">
        <v>0</v>
      </c>
      <c r="N28" s="26">
        <v>0</v>
      </c>
      <c r="O28" s="26">
        <v>0</v>
      </c>
      <c r="P28" s="26">
        <v>10848.887185158035</v>
      </c>
      <c r="Q28" s="26">
        <v>0</v>
      </c>
      <c r="R28" s="26">
        <v>0</v>
      </c>
      <c r="S28" s="26">
        <v>0</v>
      </c>
      <c r="T28" s="26">
        <v>0</v>
      </c>
      <c r="U28" s="26">
        <v>0</v>
      </c>
      <c r="V28" s="26">
        <v>0</v>
      </c>
      <c r="W28" s="26">
        <v>0</v>
      </c>
      <c r="X28" s="26">
        <v>0</v>
      </c>
      <c r="Y28" s="26">
        <v>0</v>
      </c>
      <c r="Z28" s="26">
        <v>0</v>
      </c>
      <c r="AA28" s="26">
        <v>0</v>
      </c>
      <c r="AB28" s="26">
        <v>0</v>
      </c>
      <c r="AC28" s="25">
        <v>0</v>
      </c>
      <c r="AD28" s="25">
        <v>0</v>
      </c>
      <c r="AE28" s="26">
        <v>0</v>
      </c>
      <c r="AF28" s="26">
        <v>0</v>
      </c>
      <c r="AG28" s="25">
        <v>0</v>
      </c>
      <c r="AH28" s="25">
        <v>0</v>
      </c>
      <c r="AI28" s="26">
        <v>0</v>
      </c>
      <c r="AJ28" s="26">
        <v>0</v>
      </c>
      <c r="AK28" s="26">
        <v>0</v>
      </c>
      <c r="AL28" s="25">
        <v>0</v>
      </c>
      <c r="AM28" s="26">
        <v>0</v>
      </c>
      <c r="AN28" s="26">
        <v>0</v>
      </c>
      <c r="AO28" s="26">
        <v>0</v>
      </c>
      <c r="AP28" s="26">
        <v>0</v>
      </c>
      <c r="AQ28" s="26">
        <v>0</v>
      </c>
      <c r="AR28" s="25">
        <v>0</v>
      </c>
      <c r="AS28" s="25">
        <v>0</v>
      </c>
      <c r="AT28" s="26">
        <v>0</v>
      </c>
      <c r="AU28" s="26">
        <v>0</v>
      </c>
      <c r="AV28" s="26">
        <v>0</v>
      </c>
      <c r="AW28" s="26">
        <v>0</v>
      </c>
      <c r="AX28" s="25">
        <v>0</v>
      </c>
      <c r="AY28" s="26">
        <v>0</v>
      </c>
      <c r="AZ28" s="26">
        <v>0</v>
      </c>
      <c r="BA28" s="26">
        <v>0</v>
      </c>
      <c r="BB28" s="25">
        <v>0</v>
      </c>
      <c r="BC28" s="26">
        <v>0</v>
      </c>
      <c r="BD28" s="25">
        <v>0</v>
      </c>
      <c r="BE28" s="26">
        <v>0</v>
      </c>
      <c r="BF28" s="26">
        <v>0</v>
      </c>
      <c r="BG28" s="26">
        <v>0</v>
      </c>
      <c r="BH28" s="26">
        <v>0</v>
      </c>
      <c r="BI28" s="26">
        <v>0</v>
      </c>
      <c r="BJ28" s="25">
        <v>0</v>
      </c>
      <c r="BK28" s="26">
        <v>0</v>
      </c>
      <c r="BL28" s="26">
        <v>0</v>
      </c>
      <c r="BM28" s="26">
        <v>0</v>
      </c>
      <c r="BN28" s="26">
        <v>0</v>
      </c>
      <c r="BO28" s="25">
        <v>0</v>
      </c>
      <c r="BP28" s="25">
        <v>0</v>
      </c>
      <c r="BQ28" s="25">
        <v>0</v>
      </c>
      <c r="BR28" s="26">
        <v>0</v>
      </c>
      <c r="BS28" s="26">
        <v>0</v>
      </c>
      <c r="BT28" s="25">
        <v>0</v>
      </c>
      <c r="BU28" s="26">
        <v>0</v>
      </c>
      <c r="BV28" s="26">
        <v>0</v>
      </c>
      <c r="BW28" s="25">
        <v>0</v>
      </c>
      <c r="BX28" s="26">
        <v>0</v>
      </c>
      <c r="BY28" s="26">
        <v>0</v>
      </c>
      <c r="BZ28" s="26">
        <v>0</v>
      </c>
      <c r="CA28" s="25">
        <v>0</v>
      </c>
      <c r="CB28" s="25">
        <v>0</v>
      </c>
      <c r="CC28" s="11"/>
      <c r="CD28" s="13"/>
      <c r="CE28" s="13"/>
      <c r="CF28" s="13"/>
      <c r="CG28" s="12"/>
      <c r="CH28" s="12"/>
      <c r="CI28" s="17">
        <v>14504.427776</v>
      </c>
      <c r="CJ28" s="12"/>
      <c r="CK28" s="15">
        <v>25353.314961158037</v>
      </c>
      <c r="CL28" s="9" t="str">
        <f>IF(ROUND(SUM(CK28),1)&gt;ROUND(SUM(Tabel_B!CK28),1),"Supply &gt; Use",IF(ROUND(SUM(CK28),1)&lt;ROUND(SUM(Tabel_B!CK28),1),"Supply &lt; Use",""))</f>
        <v/>
      </c>
    </row>
    <row r="29" spans="1:90" s="23" customFormat="1" ht="26.25" customHeight="1" x14ac:dyDescent="0.25">
      <c r="A29" s="278" t="s">
        <v>48</v>
      </c>
      <c r="B29" s="210" t="s">
        <v>190</v>
      </c>
      <c r="C29" s="24">
        <v>5792.3923544072213</v>
      </c>
      <c r="D29" s="25">
        <v>0</v>
      </c>
      <c r="E29" s="26">
        <v>0</v>
      </c>
      <c r="F29" s="26">
        <v>0</v>
      </c>
      <c r="G29" s="26">
        <v>0</v>
      </c>
      <c r="H29" s="25">
        <v>0</v>
      </c>
      <c r="I29" s="25">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26">
        <v>0</v>
      </c>
      <c r="AA29" s="26">
        <v>0</v>
      </c>
      <c r="AB29" s="26">
        <v>0</v>
      </c>
      <c r="AC29" s="25">
        <v>0</v>
      </c>
      <c r="AD29" s="25">
        <v>5792.3923544072213</v>
      </c>
      <c r="AE29" s="26">
        <v>0</v>
      </c>
      <c r="AF29" s="26">
        <v>5792.3923544072213</v>
      </c>
      <c r="AG29" s="25">
        <v>0</v>
      </c>
      <c r="AH29" s="25">
        <v>0</v>
      </c>
      <c r="AI29" s="26">
        <v>0</v>
      </c>
      <c r="AJ29" s="26">
        <v>0</v>
      </c>
      <c r="AK29" s="26">
        <v>0</v>
      </c>
      <c r="AL29" s="25">
        <v>0</v>
      </c>
      <c r="AM29" s="26">
        <v>0</v>
      </c>
      <c r="AN29" s="26">
        <v>0</v>
      </c>
      <c r="AO29" s="26">
        <v>0</v>
      </c>
      <c r="AP29" s="26">
        <v>0</v>
      </c>
      <c r="AQ29" s="26">
        <v>0</v>
      </c>
      <c r="AR29" s="25">
        <v>0</v>
      </c>
      <c r="AS29" s="25">
        <v>0</v>
      </c>
      <c r="AT29" s="26">
        <v>0</v>
      </c>
      <c r="AU29" s="26">
        <v>0</v>
      </c>
      <c r="AV29" s="26">
        <v>0</v>
      </c>
      <c r="AW29" s="26">
        <v>0</v>
      </c>
      <c r="AX29" s="25">
        <v>0</v>
      </c>
      <c r="AY29" s="26">
        <v>0</v>
      </c>
      <c r="AZ29" s="26">
        <v>0</v>
      </c>
      <c r="BA29" s="26">
        <v>0</v>
      </c>
      <c r="BB29" s="25">
        <v>0</v>
      </c>
      <c r="BC29" s="26">
        <v>0</v>
      </c>
      <c r="BD29" s="25">
        <v>0</v>
      </c>
      <c r="BE29" s="26">
        <v>0</v>
      </c>
      <c r="BF29" s="26">
        <v>0</v>
      </c>
      <c r="BG29" s="26">
        <v>0</v>
      </c>
      <c r="BH29" s="26">
        <v>0</v>
      </c>
      <c r="BI29" s="26">
        <v>0</v>
      </c>
      <c r="BJ29" s="25">
        <v>0</v>
      </c>
      <c r="BK29" s="26">
        <v>0</v>
      </c>
      <c r="BL29" s="26">
        <v>0</v>
      </c>
      <c r="BM29" s="26">
        <v>0</v>
      </c>
      <c r="BN29" s="26">
        <v>0</v>
      </c>
      <c r="BO29" s="25">
        <v>0</v>
      </c>
      <c r="BP29" s="25">
        <v>0</v>
      </c>
      <c r="BQ29" s="25">
        <v>0</v>
      </c>
      <c r="BR29" s="26">
        <v>0</v>
      </c>
      <c r="BS29" s="26">
        <v>0</v>
      </c>
      <c r="BT29" s="25">
        <v>0</v>
      </c>
      <c r="BU29" s="26">
        <v>0</v>
      </c>
      <c r="BV29" s="26">
        <v>0</v>
      </c>
      <c r="BW29" s="25">
        <v>0</v>
      </c>
      <c r="BX29" s="26">
        <v>0</v>
      </c>
      <c r="BY29" s="26">
        <v>0</v>
      </c>
      <c r="BZ29" s="26">
        <v>0</v>
      </c>
      <c r="CA29" s="25">
        <v>0</v>
      </c>
      <c r="CB29" s="25">
        <v>0</v>
      </c>
      <c r="CC29" s="11"/>
      <c r="CD29" s="13"/>
      <c r="CE29" s="13"/>
      <c r="CF29" s="13"/>
      <c r="CG29" s="12"/>
      <c r="CH29" s="12"/>
      <c r="CI29" s="17">
        <v>0</v>
      </c>
      <c r="CJ29" s="12"/>
      <c r="CK29" s="15">
        <v>5792.3923544072213</v>
      </c>
      <c r="CL29" s="9" t="str">
        <f>IF(ROUND(SUM(CK29),1)&gt;ROUND(SUM(Tabel_B!CK29),1),"Supply &gt; Use",IF(ROUND(SUM(CK29),1)&lt;ROUND(SUM(Tabel_B!CK29),1),"Supply &lt; Use",""))</f>
        <v/>
      </c>
    </row>
    <row r="30" spans="1:90" s="23" customFormat="1" ht="26.25" customHeight="1" x14ac:dyDescent="0.25">
      <c r="A30" s="278" t="s">
        <v>49</v>
      </c>
      <c r="B30" s="210" t="s">
        <v>191</v>
      </c>
      <c r="C30" s="24">
        <v>289972.1686608179</v>
      </c>
      <c r="D30" s="25">
        <v>6887.1107924151174</v>
      </c>
      <c r="E30" s="26">
        <v>6887.1107924151174</v>
      </c>
      <c r="F30" s="26">
        <v>0</v>
      </c>
      <c r="G30" s="26">
        <v>0</v>
      </c>
      <c r="H30" s="25">
        <v>0</v>
      </c>
      <c r="I30" s="25">
        <v>13425.075076948482</v>
      </c>
      <c r="J30" s="26">
        <v>2944.2838777222578</v>
      </c>
      <c r="K30" s="26">
        <v>39.500119954570145</v>
      </c>
      <c r="L30" s="26">
        <v>566.56579970112705</v>
      </c>
      <c r="M30" s="26">
        <v>1853.6844440956211</v>
      </c>
      <c r="N30" s="26">
        <v>1473.1484856689137</v>
      </c>
      <c r="O30" s="26">
        <v>11.403449876835998</v>
      </c>
      <c r="P30" s="26">
        <v>4949.4756137273343</v>
      </c>
      <c r="Q30" s="26">
        <v>52.90236132286639</v>
      </c>
      <c r="R30" s="26">
        <v>630.31749859376714</v>
      </c>
      <c r="S30" s="26">
        <v>105.51287388043335</v>
      </c>
      <c r="T30" s="26">
        <v>274.83351195022237</v>
      </c>
      <c r="U30" s="26">
        <v>8.9692966958326501</v>
      </c>
      <c r="V30" s="26">
        <v>3.7490238851716939</v>
      </c>
      <c r="W30" s="26">
        <v>2.4212308198626924</v>
      </c>
      <c r="X30" s="26">
        <v>10.271307371523999</v>
      </c>
      <c r="Y30" s="26">
        <v>6.1424890546769166</v>
      </c>
      <c r="Z30" s="26">
        <v>0.70571027991902369</v>
      </c>
      <c r="AA30" s="26">
        <v>487.21451945531857</v>
      </c>
      <c r="AB30" s="26">
        <v>3.9734628922279076</v>
      </c>
      <c r="AC30" s="25">
        <v>265983.67945707717</v>
      </c>
      <c r="AD30" s="25">
        <v>3393.5468150321135</v>
      </c>
      <c r="AE30" s="26">
        <v>0.29349659464888606</v>
      </c>
      <c r="AF30" s="26">
        <v>3393.2533184374647</v>
      </c>
      <c r="AG30" s="25">
        <v>48.349722977301084</v>
      </c>
      <c r="AH30" s="25">
        <v>38.696499539575363</v>
      </c>
      <c r="AI30" s="26">
        <v>0</v>
      </c>
      <c r="AJ30" s="26">
        <v>38.696499539575363</v>
      </c>
      <c r="AK30" s="26">
        <v>0</v>
      </c>
      <c r="AL30" s="25">
        <v>0</v>
      </c>
      <c r="AM30" s="26">
        <v>0</v>
      </c>
      <c r="AN30" s="26">
        <v>0</v>
      </c>
      <c r="AO30" s="26">
        <v>0</v>
      </c>
      <c r="AP30" s="26">
        <v>0</v>
      </c>
      <c r="AQ30" s="26">
        <v>0</v>
      </c>
      <c r="AR30" s="25">
        <v>5.003819124882483</v>
      </c>
      <c r="AS30" s="25">
        <v>0.31086048536334682</v>
      </c>
      <c r="AT30" s="26">
        <v>0</v>
      </c>
      <c r="AU30" s="26">
        <v>0.31086048536334682</v>
      </c>
      <c r="AV30" s="26">
        <v>0</v>
      </c>
      <c r="AW30" s="26">
        <v>0</v>
      </c>
      <c r="AX30" s="25">
        <v>0</v>
      </c>
      <c r="AY30" s="26">
        <v>0</v>
      </c>
      <c r="AZ30" s="26">
        <v>0</v>
      </c>
      <c r="BA30" s="26">
        <v>0</v>
      </c>
      <c r="BB30" s="25">
        <v>0</v>
      </c>
      <c r="BC30" s="26">
        <v>0</v>
      </c>
      <c r="BD30" s="25">
        <v>0</v>
      </c>
      <c r="BE30" s="26">
        <v>0</v>
      </c>
      <c r="BF30" s="26">
        <v>0</v>
      </c>
      <c r="BG30" s="26">
        <v>0</v>
      </c>
      <c r="BH30" s="26">
        <v>0</v>
      </c>
      <c r="BI30" s="26">
        <v>0</v>
      </c>
      <c r="BJ30" s="25">
        <v>0</v>
      </c>
      <c r="BK30" s="26">
        <v>0</v>
      </c>
      <c r="BL30" s="26">
        <v>0</v>
      </c>
      <c r="BM30" s="26">
        <v>0</v>
      </c>
      <c r="BN30" s="26">
        <v>0</v>
      </c>
      <c r="BO30" s="25">
        <v>20.563027323953168</v>
      </c>
      <c r="BP30" s="25">
        <v>7.5296094120938504</v>
      </c>
      <c r="BQ30" s="25">
        <v>158.8566319721518</v>
      </c>
      <c r="BR30" s="26">
        <v>158.8566319721518</v>
      </c>
      <c r="BS30" s="26">
        <v>0</v>
      </c>
      <c r="BT30" s="25">
        <v>1.4114270763699619</v>
      </c>
      <c r="BU30" s="26">
        <v>0.68703348289208221</v>
      </c>
      <c r="BV30" s="26">
        <v>0.72439359347787968</v>
      </c>
      <c r="BW30" s="25">
        <v>1.5852642861576314</v>
      </c>
      <c r="BX30" s="26">
        <v>0.23370186088909292</v>
      </c>
      <c r="BY30" s="26">
        <v>0</v>
      </c>
      <c r="BZ30" s="26">
        <v>1.3515624252685385</v>
      </c>
      <c r="CA30" s="25">
        <v>0.44965714709000087</v>
      </c>
      <c r="CB30" s="25">
        <v>0</v>
      </c>
      <c r="CC30" s="11"/>
      <c r="CD30" s="13"/>
      <c r="CE30" s="13"/>
      <c r="CF30" s="13"/>
      <c r="CG30" s="12"/>
      <c r="CH30" s="12"/>
      <c r="CI30" s="17">
        <v>51081.84</v>
      </c>
      <c r="CJ30" s="12"/>
      <c r="CK30" s="15">
        <v>341054.00866081787</v>
      </c>
      <c r="CL30" s="9" t="str">
        <f>IF(ROUND(SUM(CK30),1)&gt;ROUND(SUM(Tabel_B!CK30),1),"Supply &gt; Use",IF(ROUND(SUM(CK30),1)&lt;ROUND(SUM(Tabel_B!CK30),1),"Supply &lt; Use",""))</f>
        <v/>
      </c>
    </row>
    <row r="31" spans="1:90" s="23" customFormat="1" ht="26.25" customHeight="1" x14ac:dyDescent="0.25">
      <c r="A31" s="278" t="s">
        <v>50</v>
      </c>
      <c r="B31" s="210" t="s">
        <v>192</v>
      </c>
      <c r="C31" s="24">
        <v>46132.539108004392</v>
      </c>
      <c r="D31" s="25">
        <v>0</v>
      </c>
      <c r="E31" s="26">
        <v>0</v>
      </c>
      <c r="F31" s="26">
        <v>0</v>
      </c>
      <c r="G31" s="26">
        <v>0</v>
      </c>
      <c r="H31" s="25">
        <v>0</v>
      </c>
      <c r="I31" s="25">
        <v>328.54961243393512</v>
      </c>
      <c r="J31" s="26">
        <v>0</v>
      </c>
      <c r="K31" s="26">
        <v>0</v>
      </c>
      <c r="L31" s="26">
        <v>110.07513915740071</v>
      </c>
      <c r="M31" s="26">
        <v>0</v>
      </c>
      <c r="N31" s="26">
        <v>0</v>
      </c>
      <c r="O31" s="26">
        <v>2.2267546398890237</v>
      </c>
      <c r="P31" s="26">
        <v>0</v>
      </c>
      <c r="Q31" s="26">
        <v>0</v>
      </c>
      <c r="R31" s="26">
        <v>122.03533675927886</v>
      </c>
      <c r="S31" s="26">
        <v>0</v>
      </c>
      <c r="T31" s="26">
        <v>0</v>
      </c>
      <c r="U31" s="26">
        <v>0</v>
      </c>
      <c r="V31" s="26">
        <v>0</v>
      </c>
      <c r="W31" s="26">
        <v>0</v>
      </c>
      <c r="X31" s="26">
        <v>0</v>
      </c>
      <c r="Y31" s="26">
        <v>0</v>
      </c>
      <c r="Z31" s="26">
        <v>0</v>
      </c>
      <c r="AA31" s="26">
        <v>94.212381877366525</v>
      </c>
      <c r="AB31" s="26">
        <v>0</v>
      </c>
      <c r="AC31" s="25">
        <v>41034.599987170463</v>
      </c>
      <c r="AD31" s="25">
        <v>4769.3895083999996</v>
      </c>
      <c r="AE31" s="26">
        <v>0</v>
      </c>
      <c r="AF31" s="26">
        <v>4769.3895083999996</v>
      </c>
      <c r="AG31" s="25">
        <v>0</v>
      </c>
      <c r="AH31" s="25">
        <v>0</v>
      </c>
      <c r="AI31" s="26">
        <v>0</v>
      </c>
      <c r="AJ31" s="26">
        <v>0</v>
      </c>
      <c r="AK31" s="26">
        <v>0</v>
      </c>
      <c r="AL31" s="25">
        <v>0</v>
      </c>
      <c r="AM31" s="26">
        <v>0</v>
      </c>
      <c r="AN31" s="26">
        <v>0</v>
      </c>
      <c r="AO31" s="26">
        <v>0</v>
      </c>
      <c r="AP31" s="26">
        <v>0</v>
      </c>
      <c r="AQ31" s="26">
        <v>0</v>
      </c>
      <c r="AR31" s="25">
        <v>0</v>
      </c>
      <c r="AS31" s="25">
        <v>0</v>
      </c>
      <c r="AT31" s="26">
        <v>0</v>
      </c>
      <c r="AU31" s="26">
        <v>0</v>
      </c>
      <c r="AV31" s="26">
        <v>0</v>
      </c>
      <c r="AW31" s="26">
        <v>0</v>
      </c>
      <c r="AX31" s="25">
        <v>0</v>
      </c>
      <c r="AY31" s="26">
        <v>0</v>
      </c>
      <c r="AZ31" s="26">
        <v>0</v>
      </c>
      <c r="BA31" s="26">
        <v>0</v>
      </c>
      <c r="BB31" s="25">
        <v>0</v>
      </c>
      <c r="BC31" s="26">
        <v>0</v>
      </c>
      <c r="BD31" s="25">
        <v>0</v>
      </c>
      <c r="BE31" s="26">
        <v>0</v>
      </c>
      <c r="BF31" s="26">
        <v>0</v>
      </c>
      <c r="BG31" s="26">
        <v>0</v>
      </c>
      <c r="BH31" s="26">
        <v>0</v>
      </c>
      <c r="BI31" s="26">
        <v>0</v>
      </c>
      <c r="BJ31" s="25">
        <v>0</v>
      </c>
      <c r="BK31" s="26">
        <v>0</v>
      </c>
      <c r="BL31" s="26">
        <v>0</v>
      </c>
      <c r="BM31" s="26">
        <v>0</v>
      </c>
      <c r="BN31" s="26">
        <v>0</v>
      </c>
      <c r="BO31" s="25">
        <v>0</v>
      </c>
      <c r="BP31" s="25">
        <v>0</v>
      </c>
      <c r="BQ31" s="25">
        <v>0</v>
      </c>
      <c r="BR31" s="26">
        <v>0</v>
      </c>
      <c r="BS31" s="26">
        <v>0</v>
      </c>
      <c r="BT31" s="25">
        <v>0</v>
      </c>
      <c r="BU31" s="26">
        <v>0</v>
      </c>
      <c r="BV31" s="26">
        <v>0</v>
      </c>
      <c r="BW31" s="25">
        <v>0</v>
      </c>
      <c r="BX31" s="26">
        <v>0</v>
      </c>
      <c r="BY31" s="26">
        <v>0</v>
      </c>
      <c r="BZ31" s="26">
        <v>0</v>
      </c>
      <c r="CA31" s="25">
        <v>0</v>
      </c>
      <c r="CB31" s="25">
        <v>0</v>
      </c>
      <c r="CC31" s="11"/>
      <c r="CD31" s="13"/>
      <c r="CE31" s="13"/>
      <c r="CF31" s="13"/>
      <c r="CG31" s="12"/>
      <c r="CH31" s="12"/>
      <c r="CI31" s="29">
        <v>0</v>
      </c>
      <c r="CJ31" s="12"/>
      <c r="CK31" s="15">
        <v>46132.539108004392</v>
      </c>
      <c r="CL31" s="9" t="str">
        <f>IF(ROUND(SUM(CK31),1)&gt;ROUND(SUM(Tabel_B!CK31),1),"Supply &gt; Use",IF(ROUND(SUM(CK31),1)&lt;ROUND(SUM(Tabel_B!CK31),1),"Supply &lt; Use",""))</f>
        <v/>
      </c>
    </row>
    <row r="32" spans="1:90" s="23" customFormat="1" ht="26.25" customHeight="1" x14ac:dyDescent="0.25">
      <c r="A32" s="276" t="s">
        <v>51</v>
      </c>
      <c r="B32" s="206" t="s">
        <v>193</v>
      </c>
      <c r="C32" s="19">
        <v>1828254.1728333368</v>
      </c>
      <c r="D32" s="19">
        <v>46883.105890879095</v>
      </c>
      <c r="E32" s="19">
        <v>36098.753794852833</v>
      </c>
      <c r="F32" s="19">
        <v>7197.0549792035235</v>
      </c>
      <c r="G32" s="19">
        <v>3587.2971168227364</v>
      </c>
      <c r="H32" s="19">
        <v>6814.721961799537</v>
      </c>
      <c r="I32" s="19">
        <v>913639.49427933281</v>
      </c>
      <c r="J32" s="19">
        <v>68970.504082688669</v>
      </c>
      <c r="K32" s="19">
        <v>8174.2533212364751</v>
      </c>
      <c r="L32" s="19">
        <v>2961.6239695145323</v>
      </c>
      <c r="M32" s="19">
        <v>20604.741824824305</v>
      </c>
      <c r="N32" s="19">
        <v>10773.351909327643</v>
      </c>
      <c r="O32" s="19">
        <v>101271.04226144031</v>
      </c>
      <c r="P32" s="19">
        <v>473453.96726590028</v>
      </c>
      <c r="Q32" s="19">
        <v>7801.5270736693274</v>
      </c>
      <c r="R32" s="19">
        <v>3875.2100444344246</v>
      </c>
      <c r="S32" s="19">
        <v>64278.972043446156</v>
      </c>
      <c r="T32" s="19">
        <v>125708.73118647121</v>
      </c>
      <c r="U32" s="19">
        <v>5762.3270509500235</v>
      </c>
      <c r="V32" s="19">
        <v>1962.8837353612982</v>
      </c>
      <c r="W32" s="19">
        <v>1431.2297432098267</v>
      </c>
      <c r="X32" s="19">
        <v>4842.3006408435367</v>
      </c>
      <c r="Y32" s="19">
        <v>3231.0162996538525</v>
      </c>
      <c r="Z32" s="19">
        <v>820.14995116138778</v>
      </c>
      <c r="AA32" s="19">
        <v>4513.4188013876455</v>
      </c>
      <c r="AB32" s="19">
        <v>3202.243073812092</v>
      </c>
      <c r="AC32" s="19">
        <v>385345.18161592371</v>
      </c>
      <c r="AD32" s="19">
        <v>27937.720143801282</v>
      </c>
      <c r="AE32" s="19">
        <v>2542.271831175859</v>
      </c>
      <c r="AF32" s="19">
        <v>25395.448312625424</v>
      </c>
      <c r="AG32" s="19">
        <v>54354.269407222171</v>
      </c>
      <c r="AH32" s="19">
        <v>59810.971580522535</v>
      </c>
      <c r="AI32" s="19">
        <v>10673.549232558837</v>
      </c>
      <c r="AJ32" s="19">
        <v>22160.139375283678</v>
      </c>
      <c r="AK32" s="19">
        <v>26977.282972680019</v>
      </c>
      <c r="AL32" s="19">
        <v>160334.44438152085</v>
      </c>
      <c r="AM32" s="19">
        <v>58032.653250595045</v>
      </c>
      <c r="AN32" s="19">
        <v>27997.569640800648</v>
      </c>
      <c r="AO32" s="19">
        <v>61807.991020512985</v>
      </c>
      <c r="AP32" s="19">
        <v>9347.9652671512358</v>
      </c>
      <c r="AQ32" s="19">
        <v>3148.265202460917</v>
      </c>
      <c r="AR32" s="19">
        <v>20893.673983946312</v>
      </c>
      <c r="AS32" s="19">
        <v>9986.7483135788498</v>
      </c>
      <c r="AT32" s="19">
        <v>1864.0444751124335</v>
      </c>
      <c r="AU32" s="19">
        <v>1991.9755688480207</v>
      </c>
      <c r="AV32" s="19">
        <v>1387.6484646999413</v>
      </c>
      <c r="AW32" s="19">
        <v>4743.0798049184532</v>
      </c>
      <c r="AX32" s="19">
        <v>3585.809349991674</v>
      </c>
      <c r="AY32" s="19">
        <v>1714.9344167312747</v>
      </c>
      <c r="AZ32" s="19">
        <v>759.75750321062048</v>
      </c>
      <c r="BA32" s="19">
        <v>1111.1174300497789</v>
      </c>
      <c r="BB32" s="19">
        <v>3695.1322507147738</v>
      </c>
      <c r="BC32" s="19">
        <v>0</v>
      </c>
      <c r="BD32" s="19">
        <v>26558.162071433559</v>
      </c>
      <c r="BE32" s="19">
        <v>17290.066180405698</v>
      </c>
      <c r="BF32" s="19">
        <v>4659.135129547838</v>
      </c>
      <c r="BG32" s="19">
        <v>2843.5223129929691</v>
      </c>
      <c r="BH32" s="19">
        <v>695.42521061801006</v>
      </c>
      <c r="BI32" s="19">
        <v>1070.0132378690444</v>
      </c>
      <c r="BJ32" s="19">
        <v>18954.808028607858</v>
      </c>
      <c r="BK32" s="19">
        <v>5743.6336563222176</v>
      </c>
      <c r="BL32" s="19">
        <v>5835.1321601716809</v>
      </c>
      <c r="BM32" s="19">
        <v>532.60033143503927</v>
      </c>
      <c r="BN32" s="19">
        <v>6843.4418806789199</v>
      </c>
      <c r="BO32" s="19">
        <v>26006.404534042187</v>
      </c>
      <c r="BP32" s="19">
        <v>12679.015793082552</v>
      </c>
      <c r="BQ32" s="19">
        <v>26918.757097488779</v>
      </c>
      <c r="BR32" s="19">
        <v>17530.008928124229</v>
      </c>
      <c r="BS32" s="19">
        <v>9388.7481693645495</v>
      </c>
      <c r="BT32" s="19">
        <v>9233.510340776149</v>
      </c>
      <c r="BU32" s="19">
        <v>4843.4683458877635</v>
      </c>
      <c r="BV32" s="19">
        <v>4390.0419948883846</v>
      </c>
      <c r="BW32" s="19">
        <v>11648.470900362885</v>
      </c>
      <c r="BX32" s="19">
        <v>2510.9795552137643</v>
      </c>
      <c r="BY32" s="19">
        <v>959.97000614326839</v>
      </c>
      <c r="BZ32" s="19">
        <v>8177.5213390058516</v>
      </c>
      <c r="CA32" s="19">
        <v>2973.7709083093782</v>
      </c>
      <c r="CB32" s="19">
        <v>0</v>
      </c>
      <c r="CC32" s="19">
        <v>459393.88451504178</v>
      </c>
      <c r="CD32" s="19">
        <v>237721.87266076414</v>
      </c>
      <c r="CE32" s="19">
        <v>108965.74572388928</v>
      </c>
      <c r="CF32" s="19">
        <v>112706.26613038835</v>
      </c>
      <c r="CG32" s="19">
        <v>55285.418854390722</v>
      </c>
      <c r="CH32" s="22"/>
      <c r="CI32" s="19">
        <v>4269.4531436900597</v>
      </c>
      <c r="CJ32" s="22"/>
      <c r="CK32" s="19">
        <v>2347202.929346459</v>
      </c>
      <c r="CL32" s="9" t="str">
        <f>IF(ROUND(SUM(CK32),1)&gt;ROUND(SUM(Tabel_B!CK32),1),"Supply &gt; Use",IF(ROUND(SUM(CK32),1)&lt;ROUND(SUM(Tabel_B!CK32),1),"Supply &lt; Use",""))</f>
        <v/>
      </c>
    </row>
    <row r="33" spans="1:90" s="23" customFormat="1" ht="26.25" customHeight="1" x14ac:dyDescent="0.25">
      <c r="A33" s="279" t="s">
        <v>52</v>
      </c>
      <c r="B33" s="211" t="s">
        <v>194</v>
      </c>
      <c r="C33" s="30"/>
      <c r="D33" s="30"/>
      <c r="E33" s="31"/>
      <c r="F33" s="31"/>
      <c r="G33" s="31"/>
      <c r="H33" s="30"/>
      <c r="I33" s="30"/>
      <c r="J33" s="31"/>
      <c r="K33" s="31"/>
      <c r="L33" s="31"/>
      <c r="M33" s="31"/>
      <c r="N33" s="31"/>
      <c r="O33" s="31"/>
      <c r="P33" s="31"/>
      <c r="Q33" s="31"/>
      <c r="R33" s="31"/>
      <c r="S33" s="31"/>
      <c r="T33" s="31"/>
      <c r="U33" s="31"/>
      <c r="V33" s="31"/>
      <c r="W33" s="31"/>
      <c r="X33" s="31"/>
      <c r="Y33" s="31"/>
      <c r="Z33" s="31"/>
      <c r="AA33" s="31"/>
      <c r="AB33" s="31"/>
      <c r="AC33" s="30"/>
      <c r="AD33" s="30"/>
      <c r="AE33" s="31"/>
      <c r="AF33" s="31"/>
      <c r="AG33" s="30"/>
      <c r="AH33" s="30"/>
      <c r="AI33" s="31"/>
      <c r="AJ33" s="31"/>
      <c r="AK33" s="31"/>
      <c r="AL33" s="30"/>
      <c r="AM33" s="31"/>
      <c r="AN33" s="31"/>
      <c r="AO33" s="31"/>
      <c r="AP33" s="31"/>
      <c r="AQ33" s="31"/>
      <c r="AR33" s="30"/>
      <c r="AS33" s="30"/>
      <c r="AT33" s="31"/>
      <c r="AU33" s="31"/>
      <c r="AV33" s="31"/>
      <c r="AW33" s="31"/>
      <c r="AX33" s="30"/>
      <c r="AY33" s="31"/>
      <c r="AZ33" s="31"/>
      <c r="BA33" s="31"/>
      <c r="BB33" s="30"/>
      <c r="BC33" s="31"/>
      <c r="BD33" s="30"/>
      <c r="BE33" s="31"/>
      <c r="BF33" s="31"/>
      <c r="BG33" s="31"/>
      <c r="BH33" s="31"/>
      <c r="BI33" s="31"/>
      <c r="BJ33" s="30"/>
      <c r="BK33" s="31"/>
      <c r="BL33" s="31"/>
      <c r="BM33" s="31"/>
      <c r="BN33" s="31"/>
      <c r="BO33" s="30"/>
      <c r="BP33" s="30"/>
      <c r="BQ33" s="30"/>
      <c r="BR33" s="31"/>
      <c r="BS33" s="31"/>
      <c r="BT33" s="30"/>
      <c r="BU33" s="31"/>
      <c r="BV33" s="31"/>
      <c r="BW33" s="30"/>
      <c r="BX33" s="31"/>
      <c r="BY33" s="31"/>
      <c r="BZ33" s="31"/>
      <c r="CA33" s="30"/>
      <c r="CB33" s="30"/>
      <c r="CC33" s="11"/>
      <c r="CD33" s="13"/>
      <c r="CE33" s="13"/>
      <c r="CF33" s="13"/>
      <c r="CG33" s="15">
        <v>25965.638201728627</v>
      </c>
      <c r="CH33" s="12"/>
      <c r="CI33" s="15">
        <v>2368.0547782164176</v>
      </c>
      <c r="CJ33" s="28"/>
      <c r="CK33" s="15">
        <v>28333.692979945044</v>
      </c>
      <c r="CL33" s="9" t="str">
        <f>IF(ROUND(SUM(CK33),1)&gt;ROUND(SUM(Tabel_B!CK33),1),"Supply &gt; Use",IF(ROUND(SUM(CK33),1)&lt;ROUND(SUM(Tabel_B!CK33),1),"Supply &lt; Use",""))</f>
        <v/>
      </c>
    </row>
    <row r="34" spans="1:90" s="23" customFormat="1" ht="26.25" customHeight="1" x14ac:dyDescent="0.25">
      <c r="A34" s="280" t="s">
        <v>53</v>
      </c>
      <c r="B34" s="207" t="s">
        <v>195</v>
      </c>
      <c r="C34" s="12"/>
      <c r="D34" s="12"/>
      <c r="E34" s="13"/>
      <c r="F34" s="13"/>
      <c r="G34" s="13"/>
      <c r="H34" s="12"/>
      <c r="I34" s="12"/>
      <c r="J34" s="13"/>
      <c r="K34" s="13"/>
      <c r="L34" s="13"/>
      <c r="M34" s="13"/>
      <c r="N34" s="13"/>
      <c r="O34" s="13"/>
      <c r="P34" s="13"/>
      <c r="Q34" s="13"/>
      <c r="R34" s="13"/>
      <c r="S34" s="13"/>
      <c r="T34" s="13"/>
      <c r="U34" s="13"/>
      <c r="V34" s="13"/>
      <c r="W34" s="13"/>
      <c r="X34" s="13"/>
      <c r="Y34" s="13"/>
      <c r="Z34" s="13"/>
      <c r="AA34" s="13"/>
      <c r="AB34" s="13"/>
      <c r="AC34" s="12"/>
      <c r="AD34" s="12"/>
      <c r="AE34" s="13"/>
      <c r="AF34" s="13"/>
      <c r="AG34" s="12"/>
      <c r="AH34" s="12"/>
      <c r="AI34" s="13"/>
      <c r="AJ34" s="13"/>
      <c r="AK34" s="13"/>
      <c r="AL34" s="12"/>
      <c r="AM34" s="13"/>
      <c r="AN34" s="13"/>
      <c r="AO34" s="13"/>
      <c r="AP34" s="13"/>
      <c r="AQ34" s="13"/>
      <c r="AR34" s="12"/>
      <c r="AS34" s="12"/>
      <c r="AT34" s="13"/>
      <c r="AU34" s="13"/>
      <c r="AV34" s="13"/>
      <c r="AW34" s="13"/>
      <c r="AX34" s="12"/>
      <c r="AY34" s="13"/>
      <c r="AZ34" s="13"/>
      <c r="BA34" s="13"/>
      <c r="BB34" s="12"/>
      <c r="BC34" s="13"/>
      <c r="BD34" s="12"/>
      <c r="BE34" s="13"/>
      <c r="BF34" s="13"/>
      <c r="BG34" s="13"/>
      <c r="BH34" s="13"/>
      <c r="BI34" s="13"/>
      <c r="BJ34" s="12"/>
      <c r="BK34" s="13"/>
      <c r="BL34" s="13"/>
      <c r="BM34" s="13"/>
      <c r="BN34" s="13"/>
      <c r="BO34" s="12"/>
      <c r="BP34" s="12"/>
      <c r="BQ34" s="12"/>
      <c r="BR34" s="13"/>
      <c r="BS34" s="13"/>
      <c r="BT34" s="12"/>
      <c r="BU34" s="13"/>
      <c r="BV34" s="13"/>
      <c r="BW34" s="12"/>
      <c r="BX34" s="13"/>
      <c r="BY34" s="13"/>
      <c r="BZ34" s="13"/>
      <c r="CA34" s="12"/>
      <c r="CB34" s="12"/>
      <c r="CC34" s="11"/>
      <c r="CD34" s="13"/>
      <c r="CE34" s="13"/>
      <c r="CF34" s="13"/>
      <c r="CG34" s="17">
        <v>29319.780652662092</v>
      </c>
      <c r="CH34" s="12"/>
      <c r="CI34" s="17">
        <v>1901.3983654736423</v>
      </c>
      <c r="CJ34" s="12"/>
      <c r="CK34" s="15">
        <v>31221.179018135736</v>
      </c>
      <c r="CL34" s="9" t="str">
        <f>IF(ROUND(SUM(CK34),1)&gt;ROUND(SUM(Tabel_B!CK34),1),"Supply &gt; Use",IF(ROUND(SUM(CK34),1)&lt;ROUND(SUM(Tabel_B!CK34),1),"Supply &lt; Use",""))</f>
        <v/>
      </c>
    </row>
    <row r="35" spans="1:90" s="23" customFormat="1" ht="38.25" customHeight="1" x14ac:dyDescent="0.25">
      <c r="A35" s="280" t="s">
        <v>54</v>
      </c>
      <c r="B35" s="207" t="s">
        <v>196</v>
      </c>
      <c r="C35" s="24">
        <v>1537437.9574077574</v>
      </c>
      <c r="D35" s="25">
        <v>46792.640606567613</v>
      </c>
      <c r="E35" s="33">
        <v>36098.753794852833</v>
      </c>
      <c r="F35" s="33">
        <v>7197.0549792035235</v>
      </c>
      <c r="G35" s="33">
        <v>3496.8318325112532</v>
      </c>
      <c r="H35" s="34">
        <v>6814.721961799537</v>
      </c>
      <c r="I35" s="25">
        <v>626990.49003822461</v>
      </c>
      <c r="J35" s="33">
        <v>62263.19442142429</v>
      </c>
      <c r="K35" s="33">
        <v>8133.5140331233615</v>
      </c>
      <c r="L35" s="33">
        <v>2961.0989648265286</v>
      </c>
      <c r="M35" s="33">
        <v>17839.592273979502</v>
      </c>
      <c r="N35" s="33">
        <v>8965.5861133578237</v>
      </c>
      <c r="O35" s="33">
        <v>101271.03164090752</v>
      </c>
      <c r="P35" s="33">
        <v>210200.26222658379</v>
      </c>
      <c r="Q35" s="33">
        <v>7801.5270736693274</v>
      </c>
      <c r="R35" s="33">
        <v>3874.6279954414263</v>
      </c>
      <c r="S35" s="33">
        <v>60435.073828320499</v>
      </c>
      <c r="T35" s="33">
        <v>118796.20885584826</v>
      </c>
      <c r="U35" s="33">
        <v>5744.5904323164705</v>
      </c>
      <c r="V35" s="33">
        <v>1962.8311304157851</v>
      </c>
      <c r="W35" s="33">
        <v>1431.1822681553399</v>
      </c>
      <c r="X35" s="33">
        <v>4833.5056713483436</v>
      </c>
      <c r="Y35" s="33">
        <v>3230.0108195212679</v>
      </c>
      <c r="Z35" s="33">
        <v>817.17633778757966</v>
      </c>
      <c r="AA35" s="33">
        <v>3229.5516807499766</v>
      </c>
      <c r="AB35" s="33">
        <v>3199.9242704477269</v>
      </c>
      <c r="AC35" s="34">
        <v>385344.67456818192</v>
      </c>
      <c r="AD35" s="25">
        <v>27937.720143801282</v>
      </c>
      <c r="AE35" s="33">
        <v>2542.271831175859</v>
      </c>
      <c r="AF35" s="33">
        <v>25395.448312625424</v>
      </c>
      <c r="AG35" s="34">
        <v>50966.295261272913</v>
      </c>
      <c r="AH35" s="25">
        <v>59385.05735470639</v>
      </c>
      <c r="AI35" s="33">
        <v>10317.586444133753</v>
      </c>
      <c r="AJ35" s="33">
        <v>22090.187937892617</v>
      </c>
      <c r="AK35" s="33">
        <v>26977.282972680019</v>
      </c>
      <c r="AL35" s="25">
        <v>160334.44438152085</v>
      </c>
      <c r="AM35" s="33">
        <v>58032.653250595045</v>
      </c>
      <c r="AN35" s="33">
        <v>27997.569640800648</v>
      </c>
      <c r="AO35" s="33">
        <v>61807.991020512985</v>
      </c>
      <c r="AP35" s="33">
        <v>9347.9652671512358</v>
      </c>
      <c r="AQ35" s="33">
        <v>3148.265202460917</v>
      </c>
      <c r="AR35" s="34">
        <v>20893.673983946312</v>
      </c>
      <c r="AS35" s="25">
        <v>9875.8713725907219</v>
      </c>
      <c r="AT35" s="33">
        <v>1862.5374457078547</v>
      </c>
      <c r="AU35" s="33">
        <v>1991.9755688480207</v>
      </c>
      <c r="AV35" s="33">
        <v>1387.6484646999413</v>
      </c>
      <c r="AW35" s="33">
        <v>4633.7098933349043</v>
      </c>
      <c r="AX35" s="25">
        <v>3585.809349991674</v>
      </c>
      <c r="AY35" s="33">
        <v>1714.9344167312747</v>
      </c>
      <c r="AZ35" s="33">
        <v>759.75750321062048</v>
      </c>
      <c r="BA35" s="33">
        <v>1111.1174300497789</v>
      </c>
      <c r="BB35" s="34">
        <v>3654.0258952238614</v>
      </c>
      <c r="BC35" s="33">
        <v>0</v>
      </c>
      <c r="BD35" s="25">
        <v>26492.098474594753</v>
      </c>
      <c r="BE35" s="33">
        <v>17241.23988436451</v>
      </c>
      <c r="BF35" s="33">
        <v>4657.3934180998331</v>
      </c>
      <c r="BG35" s="33">
        <v>2828.0267236433583</v>
      </c>
      <c r="BH35" s="33">
        <v>695.42521061801006</v>
      </c>
      <c r="BI35" s="33">
        <v>1070.0132378690444</v>
      </c>
      <c r="BJ35" s="25">
        <v>18910.504441273304</v>
      </c>
      <c r="BK35" s="33">
        <v>5735.5882838818625</v>
      </c>
      <c r="BL35" s="33">
        <v>5835.1321601716809</v>
      </c>
      <c r="BM35" s="33">
        <v>532.60033143503927</v>
      </c>
      <c r="BN35" s="33">
        <v>6807.1836657847225</v>
      </c>
      <c r="BO35" s="34">
        <v>26006.404534042187</v>
      </c>
      <c r="BP35" s="34">
        <v>12679.015793082552</v>
      </c>
      <c r="BQ35" s="25">
        <v>26918.757097488779</v>
      </c>
      <c r="BR35" s="33">
        <v>17530.008928124229</v>
      </c>
      <c r="BS35" s="33">
        <v>9388.7481693645495</v>
      </c>
      <c r="BT35" s="25">
        <v>9233.510340776149</v>
      </c>
      <c r="BU35" s="33">
        <v>4843.4683458877635</v>
      </c>
      <c r="BV35" s="33">
        <v>4390.0419948883846</v>
      </c>
      <c r="BW35" s="25">
        <v>11648.470900362885</v>
      </c>
      <c r="BX35" s="33">
        <v>2510.9795552137643</v>
      </c>
      <c r="BY35" s="33">
        <v>959.97000614326839</v>
      </c>
      <c r="BZ35" s="33">
        <v>8177.5213390058516</v>
      </c>
      <c r="CA35" s="34">
        <v>2973.7709083093782</v>
      </c>
      <c r="CB35" s="34">
        <v>0</v>
      </c>
      <c r="CC35" s="35">
        <v>459393.88451504178</v>
      </c>
      <c r="CD35" s="36">
        <v>237721.87266076414</v>
      </c>
      <c r="CE35" s="36">
        <v>108965.74572388928</v>
      </c>
      <c r="CF35" s="36">
        <v>112706.26613038835</v>
      </c>
      <c r="CG35" s="17">
        <v>0</v>
      </c>
      <c r="CH35" s="12"/>
      <c r="CI35" s="12"/>
      <c r="CJ35" s="12"/>
      <c r="CK35" s="15">
        <v>1996831.8419227991</v>
      </c>
      <c r="CL35" s="9" t="str">
        <f>IF(ROUND(SUM(CK35),1)&gt;ROUND(SUM(Tabel_B!CK35),1),"Supply &gt; Use",IF(ROUND(SUM(CK35),1)&lt;ROUND(SUM(Tabel_B!CK35),1),"Supply &lt; Use",""))</f>
        <v/>
      </c>
    </row>
    <row r="36" spans="1:90" s="23" customFormat="1" ht="26.25" customHeight="1" x14ac:dyDescent="0.25">
      <c r="A36" s="281" t="s">
        <v>55</v>
      </c>
      <c r="B36" s="231" t="s">
        <v>197</v>
      </c>
      <c r="C36" s="24">
        <v>290816.21542557928</v>
      </c>
      <c r="D36" s="25">
        <v>90.465284311483273</v>
      </c>
      <c r="E36" s="37">
        <v>0</v>
      </c>
      <c r="F36" s="37">
        <v>0</v>
      </c>
      <c r="G36" s="37">
        <v>90.465284311483273</v>
      </c>
      <c r="H36" s="38">
        <v>0</v>
      </c>
      <c r="I36" s="25">
        <v>286649.0042411082</v>
      </c>
      <c r="J36" s="37">
        <v>6707.3096612643803</v>
      </c>
      <c r="K36" s="37">
        <v>40.739288113114007</v>
      </c>
      <c r="L36" s="37">
        <v>0.52500468800358946</v>
      </c>
      <c r="M36" s="37">
        <v>2765.1495508448024</v>
      </c>
      <c r="N36" s="37">
        <v>1807.7657959698197</v>
      </c>
      <c r="O36" s="37">
        <v>1.0620532791730589E-2</v>
      </c>
      <c r="P36" s="37">
        <v>263253.7050393165</v>
      </c>
      <c r="Q36" s="37">
        <v>0</v>
      </c>
      <c r="R36" s="37">
        <v>0.58204899299834867</v>
      </c>
      <c r="S36" s="37">
        <v>3843.8982151256587</v>
      </c>
      <c r="T36" s="37">
        <v>6912.5223306229436</v>
      </c>
      <c r="U36" s="37">
        <v>17.736618633552801</v>
      </c>
      <c r="V36" s="37">
        <v>5.2604945513251705E-2</v>
      </c>
      <c r="W36" s="37">
        <v>4.7475054486748283E-2</v>
      </c>
      <c r="X36" s="37">
        <v>8.7949694951933015</v>
      </c>
      <c r="Y36" s="37">
        <v>1.0054801325846254</v>
      </c>
      <c r="Z36" s="37">
        <v>2.9736133738081101</v>
      </c>
      <c r="AA36" s="37">
        <v>1283.8671206376689</v>
      </c>
      <c r="AB36" s="37">
        <v>2.3188033643649244</v>
      </c>
      <c r="AC36" s="38">
        <v>0.50704774177084577</v>
      </c>
      <c r="AD36" s="25">
        <v>0</v>
      </c>
      <c r="AE36" s="37">
        <v>0</v>
      </c>
      <c r="AF36" s="37">
        <v>0</v>
      </c>
      <c r="AG36" s="38">
        <v>3387.9741459492557</v>
      </c>
      <c r="AH36" s="25">
        <v>425.91422581614682</v>
      </c>
      <c r="AI36" s="37">
        <v>355.96278842508445</v>
      </c>
      <c r="AJ36" s="37">
        <v>69.951437391062385</v>
      </c>
      <c r="AK36" s="37">
        <v>0</v>
      </c>
      <c r="AL36" s="25">
        <v>0</v>
      </c>
      <c r="AM36" s="37">
        <v>0</v>
      </c>
      <c r="AN36" s="37">
        <v>0</v>
      </c>
      <c r="AO36" s="37">
        <v>0</v>
      </c>
      <c r="AP36" s="37">
        <v>0</v>
      </c>
      <c r="AQ36" s="37">
        <v>0</v>
      </c>
      <c r="AR36" s="38">
        <v>0</v>
      </c>
      <c r="AS36" s="25">
        <v>110.87694098812791</v>
      </c>
      <c r="AT36" s="37">
        <v>1.5070294045787913</v>
      </c>
      <c r="AU36" s="37">
        <v>0</v>
      </c>
      <c r="AV36" s="37">
        <v>0</v>
      </c>
      <c r="AW36" s="37">
        <v>109.36991158354913</v>
      </c>
      <c r="AX36" s="25">
        <v>0</v>
      </c>
      <c r="AY36" s="37">
        <v>0</v>
      </c>
      <c r="AZ36" s="37">
        <v>0</v>
      </c>
      <c r="BA36" s="37">
        <v>0</v>
      </c>
      <c r="BB36" s="38">
        <v>41.106355490912343</v>
      </c>
      <c r="BC36" s="37">
        <v>0</v>
      </c>
      <c r="BD36" s="25">
        <v>66.063596838805054</v>
      </c>
      <c r="BE36" s="37">
        <v>48.826296041189522</v>
      </c>
      <c r="BF36" s="37">
        <v>1.7417114480046711</v>
      </c>
      <c r="BG36" s="37">
        <v>15.49558934961086</v>
      </c>
      <c r="BH36" s="37">
        <v>0</v>
      </c>
      <c r="BI36" s="37">
        <v>0</v>
      </c>
      <c r="BJ36" s="25">
        <v>44.303587334552788</v>
      </c>
      <c r="BK36" s="37">
        <v>8.0453724403549618</v>
      </c>
      <c r="BL36" s="37">
        <v>0</v>
      </c>
      <c r="BM36" s="37">
        <v>0</v>
      </c>
      <c r="BN36" s="37">
        <v>36.258214894197828</v>
      </c>
      <c r="BO36" s="38">
        <v>0</v>
      </c>
      <c r="BP36" s="38">
        <v>0</v>
      </c>
      <c r="BQ36" s="25">
        <v>0</v>
      </c>
      <c r="BR36" s="37">
        <v>0</v>
      </c>
      <c r="BS36" s="37">
        <v>0</v>
      </c>
      <c r="BT36" s="25">
        <v>0</v>
      </c>
      <c r="BU36" s="37">
        <v>0</v>
      </c>
      <c r="BV36" s="37">
        <v>0</v>
      </c>
      <c r="BW36" s="25">
        <v>0</v>
      </c>
      <c r="BX36" s="37">
        <v>0</v>
      </c>
      <c r="BY36" s="37">
        <v>0</v>
      </c>
      <c r="BZ36" s="37">
        <v>0</v>
      </c>
      <c r="CA36" s="38">
        <v>0</v>
      </c>
      <c r="CB36" s="38">
        <v>0</v>
      </c>
      <c r="CC36" s="35">
        <v>0</v>
      </c>
      <c r="CD36" s="37">
        <v>0</v>
      </c>
      <c r="CE36" s="39">
        <v>0</v>
      </c>
      <c r="CF36" s="39">
        <v>0</v>
      </c>
      <c r="CG36" s="17">
        <v>0</v>
      </c>
      <c r="CH36" s="12"/>
      <c r="CI36" s="12"/>
      <c r="CJ36" s="12"/>
      <c r="CK36" s="15">
        <v>290816.21542557928</v>
      </c>
      <c r="CL36" s="9" t="str">
        <f>IF(ROUND(SUM(CK36),1)&gt;ROUND(SUM(Tabel_B!CK36),1),"Supply &gt; Use",IF(ROUND(SUM(CK36),1)&lt;ROUND(SUM(Tabel_B!CK36),1),"Supply &lt; Use",""))</f>
        <v/>
      </c>
    </row>
    <row r="37" spans="1:90" s="23" customFormat="1" ht="26.25" customHeight="1" thickBot="1" x14ac:dyDescent="0.3">
      <c r="A37" s="282" t="s">
        <v>0</v>
      </c>
      <c r="B37" s="213" t="s">
        <v>198</v>
      </c>
      <c r="C37" s="40"/>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9"/>
    </row>
    <row r="38" spans="1:90" s="23" customFormat="1" ht="26.25" customHeight="1" thickTop="1" thickBot="1" x14ac:dyDescent="0.3">
      <c r="A38" s="286" t="s">
        <v>56</v>
      </c>
      <c r="B38" s="224" t="s">
        <v>336</v>
      </c>
      <c r="C38" s="42">
        <v>3780260.4118543789</v>
      </c>
      <c r="D38" s="42">
        <v>99927.821932467792</v>
      </c>
      <c r="E38" s="42">
        <v>43546.735986274638</v>
      </c>
      <c r="F38" s="42">
        <v>52793.788829370424</v>
      </c>
      <c r="G38" s="42">
        <v>3587.2971168227364</v>
      </c>
      <c r="H38" s="42">
        <v>6814.721961799537</v>
      </c>
      <c r="I38" s="42">
        <v>2491344.6526173544</v>
      </c>
      <c r="J38" s="42">
        <v>71914.787960410933</v>
      </c>
      <c r="K38" s="42">
        <v>8213.7534411910456</v>
      </c>
      <c r="L38" s="42">
        <v>3638.2649083730603</v>
      </c>
      <c r="M38" s="42">
        <v>24190.825004119924</v>
      </c>
      <c r="N38" s="42">
        <v>12246.500394996556</v>
      </c>
      <c r="O38" s="42">
        <v>1590624.4497622384</v>
      </c>
      <c r="P38" s="42">
        <v>489252.33006478567</v>
      </c>
      <c r="Q38" s="42">
        <v>7854.4294349921938</v>
      </c>
      <c r="R38" s="42">
        <v>4627.5628797874706</v>
      </c>
      <c r="S38" s="42">
        <v>64384.48491732659</v>
      </c>
      <c r="T38" s="42">
        <v>188014.03513042143</v>
      </c>
      <c r="U38" s="42">
        <v>5771.2963476458563</v>
      </c>
      <c r="V38" s="42">
        <v>1966.63275924647</v>
      </c>
      <c r="W38" s="42">
        <v>1433.6509740296895</v>
      </c>
      <c r="X38" s="42">
        <v>4852.5719482150607</v>
      </c>
      <c r="Y38" s="42">
        <v>3237.1587887085293</v>
      </c>
      <c r="Z38" s="42">
        <v>820.85566144130678</v>
      </c>
      <c r="AA38" s="42">
        <v>5094.8457027203303</v>
      </c>
      <c r="AB38" s="42">
        <v>3206.2165367043199</v>
      </c>
      <c r="AC38" s="42">
        <v>692363.46106017136</v>
      </c>
      <c r="AD38" s="42">
        <v>41893.048821640616</v>
      </c>
      <c r="AE38" s="42">
        <v>2542.5653277705078</v>
      </c>
      <c r="AF38" s="42">
        <v>39350.48349387011</v>
      </c>
      <c r="AG38" s="42">
        <v>54402.61913019947</v>
      </c>
      <c r="AH38" s="42">
        <v>59849.668080062111</v>
      </c>
      <c r="AI38" s="42">
        <v>10673.549232558837</v>
      </c>
      <c r="AJ38" s="42">
        <v>22198.835874823253</v>
      </c>
      <c r="AK38" s="42">
        <v>26977.282972680019</v>
      </c>
      <c r="AL38" s="42">
        <v>160334.44438152085</v>
      </c>
      <c r="AM38" s="42">
        <v>58032.653250595045</v>
      </c>
      <c r="AN38" s="42">
        <v>27997.569640800648</v>
      </c>
      <c r="AO38" s="42">
        <v>61807.991020512985</v>
      </c>
      <c r="AP38" s="42">
        <v>9347.9652671512358</v>
      </c>
      <c r="AQ38" s="42">
        <v>3148.265202460917</v>
      </c>
      <c r="AR38" s="42">
        <v>20898.677803071194</v>
      </c>
      <c r="AS38" s="42">
        <v>9987.0591740642139</v>
      </c>
      <c r="AT38" s="42">
        <v>1864.0444751124335</v>
      </c>
      <c r="AU38" s="42">
        <v>1992.2864293333839</v>
      </c>
      <c r="AV38" s="42">
        <v>1387.6484646999413</v>
      </c>
      <c r="AW38" s="42">
        <v>4743.0798049184532</v>
      </c>
      <c r="AX38" s="42">
        <v>3585.809349991674</v>
      </c>
      <c r="AY38" s="42">
        <v>1714.9344167312747</v>
      </c>
      <c r="AZ38" s="42">
        <v>759.75750321062048</v>
      </c>
      <c r="BA38" s="42">
        <v>1111.1174300497789</v>
      </c>
      <c r="BB38" s="42">
        <v>3695.1322507147738</v>
      </c>
      <c r="BC38" s="42">
        <v>0</v>
      </c>
      <c r="BD38" s="42">
        <v>26558.162071433559</v>
      </c>
      <c r="BE38" s="42">
        <v>17290.066180405698</v>
      </c>
      <c r="BF38" s="42">
        <v>4659.135129547838</v>
      </c>
      <c r="BG38" s="42">
        <v>2843.5223129929691</v>
      </c>
      <c r="BH38" s="42">
        <v>695.42521061801006</v>
      </c>
      <c r="BI38" s="42">
        <v>1070.0132378690444</v>
      </c>
      <c r="BJ38" s="42">
        <v>18954.808028607858</v>
      </c>
      <c r="BK38" s="42">
        <v>5743.6336563222176</v>
      </c>
      <c r="BL38" s="42">
        <v>5835.1321601716809</v>
      </c>
      <c r="BM38" s="42">
        <v>532.60033143503927</v>
      </c>
      <c r="BN38" s="42">
        <v>6843.4418806789199</v>
      </c>
      <c r="BO38" s="42">
        <v>26026.967561366142</v>
      </c>
      <c r="BP38" s="42">
        <v>12686.545402494645</v>
      </c>
      <c r="BQ38" s="42">
        <v>27077.613729460929</v>
      </c>
      <c r="BR38" s="42">
        <v>17688.865560096379</v>
      </c>
      <c r="BS38" s="42">
        <v>9388.7481693645495</v>
      </c>
      <c r="BT38" s="42">
        <v>9234.9217678525183</v>
      </c>
      <c r="BU38" s="42">
        <v>4844.1553793706553</v>
      </c>
      <c r="BV38" s="42">
        <v>4390.7663884818621</v>
      </c>
      <c r="BW38" s="42">
        <v>11650.056164649042</v>
      </c>
      <c r="BX38" s="42">
        <v>2511.2132570746535</v>
      </c>
      <c r="BY38" s="42">
        <v>959.97000614326839</v>
      </c>
      <c r="BZ38" s="42">
        <v>8178.8729014311202</v>
      </c>
      <c r="CA38" s="42">
        <v>2974.2205654564682</v>
      </c>
      <c r="CB38" s="42">
        <v>0</v>
      </c>
      <c r="CC38" s="42">
        <v>459393.88451504178</v>
      </c>
      <c r="CD38" s="42">
        <v>237721.87266076414</v>
      </c>
      <c r="CE38" s="42">
        <v>108965.74572388928</v>
      </c>
      <c r="CF38" s="42">
        <v>112706.26613038835</v>
      </c>
      <c r="CG38" s="42">
        <v>55285.418854390722</v>
      </c>
      <c r="CH38" s="43"/>
      <c r="CI38" s="42">
        <v>3973509.9910368803</v>
      </c>
      <c r="CJ38" s="42">
        <v>83458.966666818844</v>
      </c>
      <c r="CK38" s="42">
        <v>8351908.6729275081</v>
      </c>
      <c r="CL38" s="9" t="str">
        <f>IF(ROUND(SUM(CK38),1)&gt;ROUND(SUM(Tabel_B!CK38),1),"Supply &gt; Use",IF(ROUND(SUM(CK38),1)&lt;ROUND(SUM(Tabel_B!CK38),1),"Supply &lt; Use",""))</f>
        <v/>
      </c>
    </row>
    <row r="39" spans="1:90" s="1" customFormat="1" ht="28.5" customHeight="1" thickTop="1" x14ac:dyDescent="0.25">
      <c r="A39" s="287"/>
      <c r="B39" s="44"/>
      <c r="C39" s="45" t="str">
        <f>IF(ROUND(SUM(C38),1)&gt;ROUND(SUM(Tabel_B!C38),1),"Supply &gt; Use",IF(ROUND(SUM(C38),1)&lt;ROUND(SUM(Tabel_B!C38),1),"Supply &lt; Use",""))</f>
        <v/>
      </c>
      <c r="D39" s="45" t="str">
        <f>IF(ROUND(SUM(D38),1)&gt;ROUND(SUM(Tabel_B!D38),1),"Supply &gt; Use",IF(ROUND(SUM(D38),1)&lt;ROUND(SUM(Tabel_B!D38),1),"Supply &lt; Use",""))</f>
        <v/>
      </c>
      <c r="E39" s="45" t="str">
        <f>IF(ROUND(SUM(E38),1)&gt;ROUND(SUM(Tabel_B!E38),1),"Supply &gt; Use",IF(ROUND(SUM(E38),1)&lt;ROUND(SUM(Tabel_B!E38),1),"Supply &lt; Use",""))</f>
        <v/>
      </c>
      <c r="F39" s="45" t="str">
        <f>IF(ROUND(SUM(F38),1)&gt;ROUND(SUM(Tabel_B!F38),1),"Supply &gt; Use",IF(ROUND(SUM(F38),1)&lt;ROUND(SUM(Tabel_B!F38),1),"Supply &lt; Use",""))</f>
        <v/>
      </c>
      <c r="G39" s="45" t="str">
        <f>IF(ROUND(SUM(G38),1)&gt;ROUND(SUM(Tabel_B!G38),1),"Supply &gt; Use",IF(ROUND(SUM(G38),1)&lt;ROUND(SUM(Tabel_B!G38),1),"Supply &lt; Use",""))</f>
        <v/>
      </c>
      <c r="H39" s="45" t="str">
        <f>IF(ROUND(SUM(H38),1)&gt;ROUND(SUM(Tabel_B!H38),1),"Supply &gt; Use",IF(ROUND(SUM(H38),1)&lt;ROUND(SUM(Tabel_B!H38),1),"Supply &lt; Use",""))</f>
        <v/>
      </c>
      <c r="I39" s="45" t="str">
        <f>IF(ROUND(SUM(I38),1)&gt;ROUND(SUM(Tabel_B!I38),1),"Supply &gt; Use",IF(ROUND(SUM(I38),1)&lt;ROUND(SUM(Tabel_B!I38),1),"Supply &lt; Use",""))</f>
        <v/>
      </c>
      <c r="J39" s="45" t="str">
        <f>IF(ROUND(SUM(J38),1)&gt;ROUND(SUM(Tabel_B!J38),1),"Supply &gt; Use",IF(ROUND(SUM(J38),1)&lt;ROUND(SUM(Tabel_B!J38),1),"Supply &lt; Use",""))</f>
        <v/>
      </c>
      <c r="K39" s="45" t="str">
        <f>IF(ROUND(SUM(K38),1)&gt;ROUND(SUM(Tabel_B!K38),1),"Supply &gt; Use",IF(ROUND(SUM(K38),1)&lt;ROUND(SUM(Tabel_B!K38),1),"Supply &lt; Use",""))</f>
        <v/>
      </c>
      <c r="L39" s="45" t="str">
        <f>IF(ROUND(SUM(L38),1)&gt;ROUND(SUM(Tabel_B!L38),1),"Supply &gt; Use",IF(ROUND(SUM(L38),1)&lt;ROUND(SUM(Tabel_B!L38),1),"Supply &lt; Use",""))</f>
        <v/>
      </c>
      <c r="M39" s="45" t="str">
        <f>IF(ROUND(SUM(M38),1)&gt;ROUND(SUM(Tabel_B!M38),1),"Supply &gt; Use",IF(ROUND(SUM(M38),1)&lt;ROUND(SUM(Tabel_B!M38),1),"Supply &lt; Use",""))</f>
        <v/>
      </c>
      <c r="N39" s="45" t="str">
        <f>IF(ROUND(SUM(N38),1)&gt;ROUND(SUM(Tabel_B!N38),1),"Supply &gt; Use",IF(ROUND(SUM(N38),1)&lt;ROUND(SUM(Tabel_B!N38),1),"Supply &lt; Use",""))</f>
        <v/>
      </c>
      <c r="O39" s="45" t="str">
        <f>IF(ROUND(SUM(O38),1)&gt;ROUND(SUM(Tabel_B!O38),1),"Supply &gt; Use",IF(ROUND(SUM(O38),1)&lt;ROUND(SUM(Tabel_B!O38),1),"Supply &lt; Use",""))</f>
        <v/>
      </c>
      <c r="P39" s="45" t="str">
        <f>IF(ROUND(SUM(P38),1)&gt;ROUND(SUM(Tabel_B!P38),1),"Supply &gt; Use",IF(ROUND(SUM(P38),1)&lt;ROUND(SUM(Tabel_B!P38),1),"Supply &lt; Use",""))</f>
        <v/>
      </c>
      <c r="Q39" s="45" t="str">
        <f>IF(ROUND(SUM(Q38),1)&gt;ROUND(SUM(Tabel_B!Q38),1),"Supply &gt; Use",IF(ROUND(SUM(Q38),1)&lt;ROUND(SUM(Tabel_B!Q38),1),"Supply &lt; Use",""))</f>
        <v/>
      </c>
      <c r="R39" s="45" t="str">
        <f>IF(ROUND(SUM(R38),1)&gt;ROUND(SUM(Tabel_B!R38),1),"Supply &gt; Use",IF(ROUND(SUM(R38),1)&lt;ROUND(SUM(Tabel_B!R38),1),"Supply &lt; Use",""))</f>
        <v/>
      </c>
      <c r="S39" s="45" t="str">
        <f>IF(ROUND(SUM(S38),1)&gt;ROUND(SUM(Tabel_B!S38),1),"Supply &gt; Use",IF(ROUND(SUM(S38),1)&lt;ROUND(SUM(Tabel_B!S38),1),"Supply &lt; Use",""))</f>
        <v/>
      </c>
      <c r="T39" s="45" t="str">
        <f>IF(ROUND(SUM(T38),1)&gt;ROUND(SUM(Tabel_B!T38),1),"Supply &gt; Use",IF(ROUND(SUM(T38),1)&lt;ROUND(SUM(Tabel_B!T38),1),"Supply &lt; Use",""))</f>
        <v/>
      </c>
      <c r="U39" s="45" t="str">
        <f>IF(ROUND(SUM(U38),1)&gt;ROUND(SUM(Tabel_B!U38),1),"Supply &gt; Use",IF(ROUND(SUM(U38),1)&lt;ROUND(SUM(Tabel_B!U38),1),"Supply &lt; Use",""))</f>
        <v/>
      </c>
      <c r="V39" s="45" t="str">
        <f>IF(ROUND(SUM(V38),1)&gt;ROUND(SUM(Tabel_B!V38),1),"Supply &gt; Use",IF(ROUND(SUM(V38),1)&lt;ROUND(SUM(Tabel_B!V38),1),"Supply &lt; Use",""))</f>
        <v/>
      </c>
      <c r="W39" s="45" t="str">
        <f>IF(ROUND(SUM(W38),1)&gt;ROUND(SUM(Tabel_B!W38),1),"Supply &gt; Use",IF(ROUND(SUM(W38),1)&lt;ROUND(SUM(Tabel_B!W38),1),"Supply &lt; Use",""))</f>
        <v/>
      </c>
      <c r="X39" s="45" t="str">
        <f>IF(ROUND(SUM(X38),1)&gt;ROUND(SUM(Tabel_B!X38),1),"Supply &gt; Use",IF(ROUND(SUM(X38),1)&lt;ROUND(SUM(Tabel_B!X38),1),"Supply &lt; Use",""))</f>
        <v/>
      </c>
      <c r="Y39" s="45" t="str">
        <f>IF(ROUND(SUM(Y38),1)&gt;ROUND(SUM(Tabel_B!Y38),1),"Supply &gt; Use",IF(ROUND(SUM(Y38),1)&lt;ROUND(SUM(Tabel_B!Y38),1),"Supply &lt; Use",""))</f>
        <v/>
      </c>
      <c r="Z39" s="45" t="str">
        <f>IF(ROUND(SUM(Z38),1)&gt;ROUND(SUM(Tabel_B!Z38),1),"Supply &gt; Use",IF(ROUND(SUM(Z38),1)&lt;ROUND(SUM(Tabel_B!Z38),1),"Supply &lt; Use",""))</f>
        <v/>
      </c>
      <c r="AA39" s="45" t="str">
        <f>IF(ROUND(SUM(AA38),1)&gt;ROUND(SUM(Tabel_B!AA38),1),"Supply &gt; Use",IF(ROUND(SUM(AA38),1)&lt;ROUND(SUM(Tabel_B!AA38),1),"Supply &lt; Use",""))</f>
        <v/>
      </c>
      <c r="AB39" s="45" t="str">
        <f>IF(ROUND(SUM(AB38),1)&gt;ROUND(SUM(Tabel_B!AB38),1),"Supply &gt; Use",IF(ROUND(SUM(AB38),1)&lt;ROUND(SUM(Tabel_B!AB38),1),"Supply &lt; Use",""))</f>
        <v/>
      </c>
      <c r="AC39" s="45" t="str">
        <f>IF(ROUND(SUM(AC38),1)&gt;ROUND(SUM(Tabel_B!AC38),1),"Supply &gt; Use",IF(ROUND(SUM(AC38),1)&lt;ROUND(SUM(Tabel_B!AC38),1),"Supply &lt; Use",""))</f>
        <v/>
      </c>
      <c r="AD39" s="45" t="str">
        <f>IF(ROUND(SUM(AD38),1)&gt;ROUND(SUM(Tabel_B!AD38),1),"Supply &gt; Use",IF(ROUND(SUM(AD38),1)&lt;ROUND(SUM(Tabel_B!AD38),1),"Supply &lt; Use",""))</f>
        <v/>
      </c>
      <c r="AE39" s="45" t="str">
        <f>IF(ROUND(SUM(AE38),1)&gt;ROUND(SUM(Tabel_B!AE38),1),"Supply &gt; Use",IF(ROUND(SUM(AE38),1)&lt;ROUND(SUM(Tabel_B!AE38),1),"Supply &lt; Use",""))</f>
        <v/>
      </c>
      <c r="AF39" s="45" t="str">
        <f>IF(ROUND(SUM(AF38),1)&gt;ROUND(SUM(Tabel_B!AF38),1),"Supply &gt; Use",IF(ROUND(SUM(AF38),1)&lt;ROUND(SUM(Tabel_B!AF38),1),"Supply &lt; Use",""))</f>
        <v/>
      </c>
      <c r="AG39" s="45" t="str">
        <f>IF(ROUND(SUM(AG38),1)&gt;ROUND(SUM(Tabel_B!AG38),1),"Supply &gt; Use",IF(ROUND(SUM(AG38),1)&lt;ROUND(SUM(Tabel_B!AG38),1),"Supply &lt; Use",""))</f>
        <v/>
      </c>
      <c r="AH39" s="45" t="str">
        <f>IF(ROUND(SUM(AH38),1)&gt;ROUND(SUM(Tabel_B!AH38),1),"Supply &gt; Use",IF(ROUND(SUM(AH38),1)&lt;ROUND(SUM(Tabel_B!AH38),1),"Supply &lt; Use",""))</f>
        <v/>
      </c>
      <c r="AI39" s="45" t="str">
        <f>IF(ROUND(SUM(AI38),1)&gt;ROUND(SUM(Tabel_B!AI38),1),"Supply &gt; Use",IF(ROUND(SUM(AI38),1)&lt;ROUND(SUM(Tabel_B!AI38),1),"Supply &lt; Use",""))</f>
        <v/>
      </c>
      <c r="AJ39" s="45" t="str">
        <f>IF(ROUND(SUM(AJ38),1)&gt;ROUND(SUM(Tabel_B!AJ38),1),"Supply &gt; Use",IF(ROUND(SUM(AJ38),1)&lt;ROUND(SUM(Tabel_B!AJ38),1),"Supply &lt; Use",""))</f>
        <v/>
      </c>
      <c r="AK39" s="45" t="str">
        <f>IF(ROUND(SUM(AK38),1)&gt;ROUND(SUM(Tabel_B!AK38),1),"Supply &gt; Use",IF(ROUND(SUM(AK38),1)&lt;ROUND(SUM(Tabel_B!AK38),1),"Supply &lt; Use",""))</f>
        <v/>
      </c>
      <c r="AL39" s="45" t="str">
        <f>IF(ROUND(SUM(AL38),1)&gt;ROUND(SUM(Tabel_B!AL38),1),"Supply &gt; Use",IF(ROUND(SUM(AL38),1)&lt;ROUND(SUM(Tabel_B!AL38),1),"Supply &lt; Use",""))</f>
        <v/>
      </c>
      <c r="AM39" s="45" t="str">
        <f>IF(ROUND(SUM(AM38),1)&gt;ROUND(SUM(Tabel_B!AM38),1),"Supply &gt; Use",IF(ROUND(SUM(AM38),1)&lt;ROUND(SUM(Tabel_B!AM38),1),"Supply &lt; Use",""))</f>
        <v/>
      </c>
      <c r="AN39" s="45" t="str">
        <f>IF(ROUND(SUM(AN38),1)&gt;ROUND(SUM(Tabel_B!AN38),1),"Supply &gt; Use",IF(ROUND(SUM(AN38),1)&lt;ROUND(SUM(Tabel_B!AN38),1),"Supply &lt; Use",""))</f>
        <v/>
      </c>
      <c r="AO39" s="45" t="str">
        <f>IF(ROUND(SUM(AO38),1)&gt;ROUND(SUM(Tabel_B!AO38),1),"Supply &gt; Use",IF(ROUND(SUM(AO38),1)&lt;ROUND(SUM(Tabel_B!AO38),1),"Supply &lt; Use",""))</f>
        <v/>
      </c>
      <c r="AP39" s="45" t="str">
        <f>IF(ROUND(SUM(AP38),1)&gt;ROUND(SUM(Tabel_B!AP38),1),"Supply &gt; Use",IF(ROUND(SUM(AP38),1)&lt;ROUND(SUM(Tabel_B!AP38),1),"Supply &lt; Use",""))</f>
        <v/>
      </c>
      <c r="AQ39" s="45" t="str">
        <f>IF(ROUND(SUM(AQ38),1)&gt;ROUND(SUM(Tabel_B!AQ38),1),"Supply &gt; Use",IF(ROUND(SUM(AQ38),1)&lt;ROUND(SUM(Tabel_B!AQ38),1),"Supply &lt; Use",""))</f>
        <v/>
      </c>
      <c r="AR39" s="45" t="str">
        <f>IF(ROUND(SUM(AR38),1)&gt;ROUND(SUM(Tabel_B!AR38),1),"Supply &gt; Use",IF(ROUND(SUM(AR38),1)&lt;ROUND(SUM(Tabel_B!AR38),1),"Supply &lt; Use",""))</f>
        <v/>
      </c>
      <c r="AS39" s="45" t="str">
        <f>IF(ROUND(SUM(AS38),1)&gt;ROUND(SUM(Tabel_B!AS38),1),"Supply &gt; Use",IF(ROUND(SUM(AS38),1)&lt;ROUND(SUM(Tabel_B!AS38),1),"Supply &lt; Use",""))</f>
        <v/>
      </c>
      <c r="AT39" s="45" t="str">
        <f>IF(ROUND(SUM(AT38),1)&gt;ROUND(SUM(Tabel_B!AT38),1),"Supply &gt; Use",IF(ROUND(SUM(AT38),1)&lt;ROUND(SUM(Tabel_B!AT38),1),"Supply &lt; Use",""))</f>
        <v/>
      </c>
      <c r="AU39" s="45" t="str">
        <f>IF(ROUND(SUM(AU38),1)&gt;ROUND(SUM(Tabel_B!AU38),1),"Supply &gt; Use",IF(ROUND(SUM(AU38),1)&lt;ROUND(SUM(Tabel_B!AU38),1),"Supply &lt; Use",""))</f>
        <v/>
      </c>
      <c r="AV39" s="45" t="str">
        <f>IF(ROUND(SUM(AV38),1)&gt;ROUND(SUM(Tabel_B!AV38),1),"Supply &gt; Use",IF(ROUND(SUM(AV38),1)&lt;ROUND(SUM(Tabel_B!AV38),1),"Supply &lt; Use",""))</f>
        <v/>
      </c>
      <c r="AW39" s="45" t="str">
        <f>IF(ROUND(SUM(AW38),1)&gt;ROUND(SUM(Tabel_B!AW38),1),"Supply &gt; Use",IF(ROUND(SUM(AW38),1)&lt;ROUND(SUM(Tabel_B!AW38),1),"Supply &lt; Use",""))</f>
        <v/>
      </c>
      <c r="AX39" s="45" t="str">
        <f>IF(ROUND(SUM(AX38),1)&gt;ROUND(SUM(Tabel_B!AX38),1),"Supply &gt; Use",IF(ROUND(SUM(AX38),1)&lt;ROUND(SUM(Tabel_B!AX38),1),"Supply &lt; Use",""))</f>
        <v/>
      </c>
      <c r="AY39" s="45" t="str">
        <f>IF(ROUND(SUM(AY38),1)&gt;ROUND(SUM(Tabel_B!AY38),1),"Supply &gt; Use",IF(ROUND(SUM(AY38),1)&lt;ROUND(SUM(Tabel_B!AY38),1),"Supply &lt; Use",""))</f>
        <v/>
      </c>
      <c r="AZ39" s="45" t="str">
        <f>IF(ROUND(SUM(AZ38),1)&gt;ROUND(SUM(Tabel_B!AZ38),1),"Supply &gt; Use",IF(ROUND(SUM(AZ38),1)&lt;ROUND(SUM(Tabel_B!AZ38),1),"Supply &lt; Use",""))</f>
        <v/>
      </c>
      <c r="BA39" s="45" t="str">
        <f>IF(ROUND(SUM(BA38),1)&gt;ROUND(SUM(Tabel_B!BA38),1),"Supply &gt; Use",IF(ROUND(SUM(BA38),1)&lt;ROUND(SUM(Tabel_B!BA38),1),"Supply &lt; Use",""))</f>
        <v/>
      </c>
      <c r="BB39" s="45" t="str">
        <f>IF(ROUND(SUM(BB38),1)&gt;ROUND(SUM(Tabel_B!BB38),1),"Supply &gt; Use",IF(ROUND(SUM(BB38),1)&lt;ROUND(SUM(Tabel_B!BB38),1),"Supply &lt; Use",""))</f>
        <v/>
      </c>
      <c r="BC39" s="45" t="str">
        <f>IF(ROUND(SUM(BC38),1)&gt;ROUND(SUM(Tabel_B!BC38),1),"Supply &gt; Use",IF(ROUND(SUM(BC38),1)&lt;ROUND(SUM(Tabel_B!BC38),1),"Supply &lt; Use",""))</f>
        <v/>
      </c>
      <c r="BD39" s="45" t="str">
        <f>IF(ROUND(SUM(BD38),1)&gt;ROUND(SUM(Tabel_B!BD38),1),"Supply &gt; Use",IF(ROUND(SUM(BD38),1)&lt;ROUND(SUM(Tabel_B!BD38),1),"Supply &lt; Use",""))</f>
        <v/>
      </c>
      <c r="BE39" s="45" t="str">
        <f>IF(ROUND(SUM(BE38),1)&gt;ROUND(SUM(Tabel_B!BE38),1),"Supply &gt; Use",IF(ROUND(SUM(BE38),1)&lt;ROUND(SUM(Tabel_B!BE38),1),"Supply &lt; Use",""))</f>
        <v/>
      </c>
      <c r="BF39" s="45" t="str">
        <f>IF(ROUND(SUM(BF38),1)&gt;ROUND(SUM(Tabel_B!BF38),1),"Supply &gt; Use",IF(ROUND(SUM(BF38),1)&lt;ROUND(SUM(Tabel_B!BF38),1),"Supply &lt; Use",""))</f>
        <v/>
      </c>
      <c r="BG39" s="45" t="str">
        <f>IF(ROUND(SUM(BG38),1)&gt;ROUND(SUM(Tabel_B!BG38),1),"Supply &gt; Use",IF(ROUND(SUM(BG38),1)&lt;ROUND(SUM(Tabel_B!BG38),1),"Supply &lt; Use",""))</f>
        <v/>
      </c>
      <c r="BH39" s="45" t="str">
        <f>IF(ROUND(SUM(BH38),1)&gt;ROUND(SUM(Tabel_B!BH38),1),"Supply &gt; Use",IF(ROUND(SUM(BH38),1)&lt;ROUND(SUM(Tabel_B!BH38),1),"Supply &lt; Use",""))</f>
        <v/>
      </c>
      <c r="BI39" s="45" t="str">
        <f>IF(ROUND(SUM(BI38),1)&gt;ROUND(SUM(Tabel_B!BI38),1),"Supply &gt; Use",IF(ROUND(SUM(BI38),1)&lt;ROUND(SUM(Tabel_B!BI38),1),"Supply &lt; Use",""))</f>
        <v/>
      </c>
      <c r="BJ39" s="45" t="str">
        <f>IF(ROUND(SUM(BJ38),1)&gt;ROUND(SUM(Tabel_B!BJ38),1),"Supply &gt; Use",IF(ROUND(SUM(BJ38),1)&lt;ROUND(SUM(Tabel_B!BJ38),1),"Supply &lt; Use",""))</f>
        <v/>
      </c>
      <c r="BK39" s="45" t="str">
        <f>IF(ROUND(SUM(BK38),1)&gt;ROUND(SUM(Tabel_B!BK38),1),"Supply &gt; Use",IF(ROUND(SUM(BK38),1)&lt;ROUND(SUM(Tabel_B!BK38),1),"Supply &lt; Use",""))</f>
        <v/>
      </c>
      <c r="BL39" s="45" t="str">
        <f>IF(ROUND(SUM(BL38),1)&gt;ROUND(SUM(Tabel_B!BL38),1),"Supply &gt; Use",IF(ROUND(SUM(BL38),1)&lt;ROUND(SUM(Tabel_B!BL38),1),"Supply &lt; Use",""))</f>
        <v/>
      </c>
      <c r="BM39" s="45" t="str">
        <f>IF(ROUND(SUM(BM38),1)&gt;ROUND(SUM(Tabel_B!BM38),1),"Supply &gt; Use",IF(ROUND(SUM(BM38),1)&lt;ROUND(SUM(Tabel_B!BM38),1),"Supply &lt; Use",""))</f>
        <v/>
      </c>
      <c r="BN39" s="45" t="str">
        <f>IF(ROUND(SUM(BN38),1)&gt;ROUND(SUM(Tabel_B!BN38),1),"Supply &gt; Use",IF(ROUND(SUM(BN38),1)&lt;ROUND(SUM(Tabel_B!BN38),1),"Supply &lt; Use",""))</f>
        <v/>
      </c>
      <c r="BO39" s="45" t="str">
        <f>IF(ROUND(SUM(BO38),1)&gt;ROUND(SUM(Tabel_B!BO38),1),"Supply &gt; Use",IF(ROUND(SUM(BO38),1)&lt;ROUND(SUM(Tabel_B!BO38),1),"Supply &lt; Use",""))</f>
        <v/>
      </c>
      <c r="BP39" s="45" t="str">
        <f>IF(ROUND(SUM(BP38),1)&gt;ROUND(SUM(Tabel_B!BP38),1),"Supply &gt; Use",IF(ROUND(SUM(BP38),1)&lt;ROUND(SUM(Tabel_B!BP38),1),"Supply &lt; Use",""))</f>
        <v/>
      </c>
      <c r="BQ39" s="45" t="str">
        <f>IF(ROUND(SUM(BQ38),1)&gt;ROUND(SUM(Tabel_B!BQ38),1),"Supply &gt; Use",IF(ROUND(SUM(BQ38),1)&lt;ROUND(SUM(Tabel_B!BQ38),1),"Supply &lt; Use",""))</f>
        <v/>
      </c>
      <c r="BR39" s="45" t="str">
        <f>IF(ROUND(SUM(BR38),1)&gt;ROUND(SUM(Tabel_B!BR38),1),"Supply &gt; Use",IF(ROUND(SUM(BR38),1)&lt;ROUND(SUM(Tabel_B!BR38),1),"Supply &lt; Use",""))</f>
        <v/>
      </c>
      <c r="BS39" s="45" t="str">
        <f>IF(ROUND(SUM(BS38),1)&gt;ROUND(SUM(Tabel_B!BS38),1),"Supply &gt; Use",IF(ROUND(SUM(BS38),1)&lt;ROUND(SUM(Tabel_B!BS38),1),"Supply &lt; Use",""))</f>
        <v/>
      </c>
      <c r="BT39" s="45" t="str">
        <f>IF(ROUND(SUM(BT38),1)&gt;ROUND(SUM(Tabel_B!BT38),1),"Supply &gt; Use",IF(ROUND(SUM(BT38),1)&lt;ROUND(SUM(Tabel_B!BT38),1),"Supply &lt; Use",""))</f>
        <v/>
      </c>
      <c r="BU39" s="45" t="str">
        <f>IF(ROUND(SUM(BU38),1)&gt;ROUND(SUM(Tabel_B!BU38),1),"Supply &gt; Use",IF(ROUND(SUM(BU38),1)&lt;ROUND(SUM(Tabel_B!BU38),1),"Supply &lt; Use",""))</f>
        <v/>
      </c>
      <c r="BV39" s="45" t="str">
        <f>IF(ROUND(SUM(BV38),1)&gt;ROUND(SUM(Tabel_B!BV38),1),"Supply &gt; Use",IF(ROUND(SUM(BV38),1)&lt;ROUND(SUM(Tabel_B!BV38),1),"Supply &lt; Use",""))</f>
        <v/>
      </c>
      <c r="BW39" s="45" t="str">
        <f>IF(ROUND(SUM(BW38),1)&gt;ROUND(SUM(Tabel_B!BW38),1),"Supply &gt; Use",IF(ROUND(SUM(BW38),1)&lt;ROUND(SUM(Tabel_B!BW38),1),"Supply &lt; Use",""))</f>
        <v/>
      </c>
      <c r="BX39" s="45" t="str">
        <f>IF(ROUND(SUM(BX38),1)&gt;ROUND(SUM(Tabel_B!BX38),1),"Supply &gt; Use",IF(ROUND(SUM(BX38),1)&lt;ROUND(SUM(Tabel_B!BX38),1),"Supply &lt; Use",""))</f>
        <v/>
      </c>
      <c r="BY39" s="45" t="str">
        <f>IF(ROUND(SUM(BY38),1)&gt;ROUND(SUM(Tabel_B!BY38),1),"Supply &gt; Use",IF(ROUND(SUM(BY38),1)&lt;ROUND(SUM(Tabel_B!BY38),1),"Supply &lt; Use",""))</f>
        <v/>
      </c>
      <c r="BZ39" s="45" t="str">
        <f>IF(ROUND(SUM(BZ38),1)&gt;ROUND(SUM(Tabel_B!BZ38),1),"Supply &gt; Use",IF(ROUND(SUM(BZ38),1)&lt;ROUND(SUM(Tabel_B!BZ38),1),"Supply &lt; Use",""))</f>
        <v/>
      </c>
      <c r="CA39" s="45" t="str">
        <f>IF(ROUND(SUM(CA38),1)&gt;ROUND(SUM(Tabel_B!CA38),1),"Supply &gt; Use",IF(ROUND(SUM(CA38),1)&lt;ROUND(SUM(Tabel_B!CA38),1),"Supply &lt; Use",""))</f>
        <v/>
      </c>
      <c r="CB39" s="45" t="str">
        <f>IF(ROUND(SUM(CB38),1)&gt;ROUND(SUM(Tabel_B!CB38),1),"Supply &gt; Use",IF(ROUND(SUM(CB38),1)&lt;ROUND(SUM(Tabel_B!CB38),1),"Supply &lt; Use",""))</f>
        <v/>
      </c>
      <c r="CC39" s="45" t="str">
        <f>IF(ROUND(SUM(CC38),1)&gt;ROUND(SUM(Tabel_B!CC38),1),"Supply &gt; Use",IF(ROUND(SUM(CC38),1)&lt;ROUND(SUM(Tabel_B!CC38),1),"Supply &lt; Use",""))</f>
        <v/>
      </c>
      <c r="CD39" s="45" t="str">
        <f>IF(ROUND(SUM(CD38),1)&gt;ROUND(SUM(Tabel_B!CD38),1),"Supply &gt; Use",IF(ROUND(SUM(CD38),1)&lt;ROUND(SUM(Tabel_B!CD38),1),"Supply &lt; Use",""))</f>
        <v/>
      </c>
      <c r="CE39" s="45" t="str">
        <f>IF(ROUND(SUM(CE38),1)&gt;ROUND(SUM(Tabel_B!CE38),1),"Supply &gt; Use",IF(ROUND(SUM(CE38),1)&lt;ROUND(SUM(Tabel_B!CE38),1),"Supply &lt; Use",""))</f>
        <v/>
      </c>
      <c r="CF39" s="45" t="str">
        <f>IF(ROUND(SUM(CF38),1)&gt;ROUND(SUM(Tabel_B!CF38),1),"Supply &gt; Use",IF(ROUND(SUM(CF38),1)&lt;ROUND(SUM(Tabel_B!CF38),1),"Supply &lt; Use",""))</f>
        <v/>
      </c>
      <c r="CG39" s="45"/>
      <c r="CH39" s="45"/>
      <c r="CI39" s="45"/>
      <c r="CJ39" s="45"/>
      <c r="CK39" s="45" t="str">
        <f>IF(ROUND(SUM(CK38),1)&gt;ROUND(SUM(Tabel_B!CK38),1),"Supply &gt; Use",IF(ROUND(SUM(CK38),1)&lt;ROUND(SUM(Tabel_B!CK38),1),"Supply &lt; Use",""))</f>
        <v/>
      </c>
      <c r="CL39" s="2"/>
    </row>
    <row r="40" spans="1:90" s="23" customFormat="1" ht="26.25" customHeight="1" x14ac:dyDescent="0.25">
      <c r="A40" s="274"/>
      <c r="CK40" s="46"/>
      <c r="CL40" s="48"/>
    </row>
  </sheetData>
  <dataConsolidate/>
  <conditionalFormatting sqref="CL3:CL38 C39:CK39">
    <cfRule type="containsText" dxfId="9" priority="1" stopIfTrue="1" operator="containsText" text="Supply &lt; Use">
      <formula>NOT(ISERROR(SEARCH("Supply &lt; Use",C3)))</formula>
    </cfRule>
    <cfRule type="containsText" dxfId="8"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8 CG38 CG32:CG36 CK3:CK36" xr:uid="{00000000-0002-0000-0100-000000000000}">
      <formula1>OR(ISNUMBER(CG3),CG3=":")</formula1>
    </dataValidation>
    <dataValidation type="custom" allowBlank="1" showInputMessage="1" showErrorMessage="1" errorTitle="Wrong data input" error="Data entry is limited to positive values or zero._x000d__x000a_: symbol can be used for not available data." sqref="CI38:CJ38 C38:CF38 C35:CF36 CC32:CF32 CI11:CI34 C11:CB32 CJ3:CJ10 D10 E9 F8 G7 H6" xr:uid="{00000000-0002-0000-0100-000001000000}">
      <formula1>OR(AND(ISNUMBER(C3),C3&gt;=0),C3=":")</formula1>
    </dataValidation>
  </dataValidations>
  <pageMargins left="0.39370078740157483" right="0.19685039370078741" top="0.19685039370078741" bottom="0.19685039370078741" header="0.31496062992125984" footer="0.31496062992125984"/>
  <pageSetup paperSize="9" scale="41" fitToWidth="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_B">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74"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90" width="16.140625" style="190" customWidth="1"/>
    <col min="91" max="16384" width="11.42578125" style="188"/>
  </cols>
  <sheetData>
    <row r="1" spans="1:90" s="143" customFormat="1" ht="195" customHeight="1" x14ac:dyDescent="0.25">
      <c r="A1" s="275"/>
      <c r="B1" s="223" t="s">
        <v>337</v>
      </c>
      <c r="C1" s="218" t="s">
        <v>200</v>
      </c>
      <c r="D1" s="221" t="s">
        <v>274</v>
      </c>
      <c r="E1" s="216" t="s">
        <v>201</v>
      </c>
      <c r="F1" s="216" t="s">
        <v>202</v>
      </c>
      <c r="G1" s="216" t="s">
        <v>203</v>
      </c>
      <c r="H1" s="215" t="s">
        <v>204</v>
      </c>
      <c r="I1" s="215" t="s">
        <v>205</v>
      </c>
      <c r="J1" s="216" t="s">
        <v>206</v>
      </c>
      <c r="K1" s="216" t="s">
        <v>207</v>
      </c>
      <c r="L1" s="216" t="s">
        <v>208</v>
      </c>
      <c r="M1" s="216" t="s">
        <v>209</v>
      </c>
      <c r="N1" s="216" t="s">
        <v>210</v>
      </c>
      <c r="O1" s="216" t="s">
        <v>211</v>
      </c>
      <c r="P1" s="216" t="s">
        <v>212</v>
      </c>
      <c r="Q1" s="216" t="s">
        <v>213</v>
      </c>
      <c r="R1" s="216" t="s">
        <v>214</v>
      </c>
      <c r="S1" s="216" t="s">
        <v>215</v>
      </c>
      <c r="T1" s="216" t="s">
        <v>216</v>
      </c>
      <c r="U1" s="216" t="s">
        <v>217</v>
      </c>
      <c r="V1" s="216" t="s">
        <v>218</v>
      </c>
      <c r="W1" s="216" t="s">
        <v>219</v>
      </c>
      <c r="X1" s="216" t="s">
        <v>220</v>
      </c>
      <c r="Y1" s="216" t="s">
        <v>221</v>
      </c>
      <c r="Z1" s="216" t="s">
        <v>222</v>
      </c>
      <c r="AA1" s="216" t="s">
        <v>223</v>
      </c>
      <c r="AB1" s="216" t="s">
        <v>224</v>
      </c>
      <c r="AC1" s="215" t="s">
        <v>225</v>
      </c>
      <c r="AD1" s="221" t="s">
        <v>275</v>
      </c>
      <c r="AE1" s="216" t="s">
        <v>226</v>
      </c>
      <c r="AF1" s="216" t="s">
        <v>227</v>
      </c>
      <c r="AG1" s="215" t="s">
        <v>228</v>
      </c>
      <c r="AH1" s="221" t="s">
        <v>276</v>
      </c>
      <c r="AI1" s="216" t="s">
        <v>229</v>
      </c>
      <c r="AJ1" s="216" t="s">
        <v>230</v>
      </c>
      <c r="AK1" s="216" t="s">
        <v>231</v>
      </c>
      <c r="AL1" s="221" t="s">
        <v>277</v>
      </c>
      <c r="AM1" s="216" t="s">
        <v>232</v>
      </c>
      <c r="AN1" s="216" t="s">
        <v>233</v>
      </c>
      <c r="AO1" s="222" t="s">
        <v>234</v>
      </c>
      <c r="AP1" s="216" t="s">
        <v>235</v>
      </c>
      <c r="AQ1" s="216" t="s">
        <v>236</v>
      </c>
      <c r="AR1" s="215" t="s">
        <v>237</v>
      </c>
      <c r="AS1" s="221" t="s">
        <v>278</v>
      </c>
      <c r="AT1" s="216" t="s">
        <v>238</v>
      </c>
      <c r="AU1" s="216" t="s">
        <v>239</v>
      </c>
      <c r="AV1" s="216" t="s">
        <v>240</v>
      </c>
      <c r="AW1" s="216" t="s">
        <v>241</v>
      </c>
      <c r="AX1" s="221" t="s">
        <v>279</v>
      </c>
      <c r="AY1" s="216" t="s">
        <v>242</v>
      </c>
      <c r="AZ1" s="216" t="s">
        <v>243</v>
      </c>
      <c r="BA1" s="216" t="s">
        <v>244</v>
      </c>
      <c r="BB1" s="215" t="s">
        <v>245</v>
      </c>
      <c r="BC1" s="222" t="s">
        <v>318</v>
      </c>
      <c r="BD1" s="221" t="s">
        <v>280</v>
      </c>
      <c r="BE1" s="216" t="s">
        <v>246</v>
      </c>
      <c r="BF1" s="216" t="s">
        <v>247</v>
      </c>
      <c r="BG1" s="216" t="s">
        <v>248</v>
      </c>
      <c r="BH1" s="216" t="s">
        <v>249</v>
      </c>
      <c r="BI1" s="216" t="s">
        <v>250</v>
      </c>
      <c r="BJ1" s="221" t="s">
        <v>281</v>
      </c>
      <c r="BK1" s="216" t="s">
        <v>251</v>
      </c>
      <c r="BL1" s="216" t="s">
        <v>252</v>
      </c>
      <c r="BM1" s="216" t="s">
        <v>253</v>
      </c>
      <c r="BN1" s="216" t="s">
        <v>254</v>
      </c>
      <c r="BO1" s="215" t="s">
        <v>255</v>
      </c>
      <c r="BP1" s="215" t="s">
        <v>256</v>
      </c>
      <c r="BQ1" s="221" t="s">
        <v>282</v>
      </c>
      <c r="BR1" s="216" t="s">
        <v>257</v>
      </c>
      <c r="BS1" s="216" t="s">
        <v>258</v>
      </c>
      <c r="BT1" s="221" t="s">
        <v>283</v>
      </c>
      <c r="BU1" s="216" t="s">
        <v>259</v>
      </c>
      <c r="BV1" s="216" t="s">
        <v>260</v>
      </c>
      <c r="BW1" s="221" t="s">
        <v>284</v>
      </c>
      <c r="BX1" s="216" t="s">
        <v>261</v>
      </c>
      <c r="BY1" s="216" t="s">
        <v>262</v>
      </c>
      <c r="BZ1" s="216" t="s">
        <v>263</v>
      </c>
      <c r="CA1" s="215" t="s">
        <v>264</v>
      </c>
      <c r="CB1" s="215" t="s">
        <v>265</v>
      </c>
      <c r="CC1" s="221" t="s">
        <v>289</v>
      </c>
      <c r="CD1" s="222" t="s">
        <v>290</v>
      </c>
      <c r="CE1" s="222" t="s">
        <v>291</v>
      </c>
      <c r="CF1" s="262" t="s">
        <v>292</v>
      </c>
      <c r="CG1" s="263" t="s">
        <v>293</v>
      </c>
      <c r="CH1" s="263" t="s">
        <v>294</v>
      </c>
      <c r="CI1" s="263" t="s">
        <v>295</v>
      </c>
      <c r="CJ1" s="217" t="s">
        <v>285</v>
      </c>
      <c r="CK1" s="217" t="s">
        <v>199</v>
      </c>
      <c r="CL1" s="142"/>
    </row>
    <row r="2" spans="1:90" s="143" customFormat="1" ht="26.25" customHeight="1" x14ac:dyDescent="0.25">
      <c r="A2" s="267"/>
      <c r="B2" s="214"/>
      <c r="C2" s="322" t="s">
        <v>57</v>
      </c>
      <c r="D2" s="323" t="s">
        <v>58</v>
      </c>
      <c r="E2" s="324" t="s">
        <v>59</v>
      </c>
      <c r="F2" s="324" t="s">
        <v>60</v>
      </c>
      <c r="G2" s="324" t="s">
        <v>61</v>
      </c>
      <c r="H2" s="323" t="s">
        <v>62</v>
      </c>
      <c r="I2" s="323" t="s">
        <v>63</v>
      </c>
      <c r="J2" s="324" t="s">
        <v>64</v>
      </c>
      <c r="K2" s="324" t="s">
        <v>65</v>
      </c>
      <c r="L2" s="324" t="s">
        <v>66</v>
      </c>
      <c r="M2" s="324" t="s">
        <v>67</v>
      </c>
      <c r="N2" s="324" t="s">
        <v>68</v>
      </c>
      <c r="O2" s="324" t="s">
        <v>69</v>
      </c>
      <c r="P2" s="324" t="s">
        <v>70</v>
      </c>
      <c r="Q2" s="324" t="s">
        <v>71</v>
      </c>
      <c r="R2" s="324" t="s">
        <v>72</v>
      </c>
      <c r="S2" s="324" t="s">
        <v>73</v>
      </c>
      <c r="T2" s="324" t="s">
        <v>74</v>
      </c>
      <c r="U2" s="324" t="s">
        <v>75</v>
      </c>
      <c r="V2" s="324" t="s">
        <v>76</v>
      </c>
      <c r="W2" s="324" t="s">
        <v>77</v>
      </c>
      <c r="X2" s="324" t="s">
        <v>78</v>
      </c>
      <c r="Y2" s="324" t="s">
        <v>79</v>
      </c>
      <c r="Z2" s="324" t="s">
        <v>80</v>
      </c>
      <c r="AA2" s="324" t="s">
        <v>81</v>
      </c>
      <c r="AB2" s="324" t="s">
        <v>82</v>
      </c>
      <c r="AC2" s="323" t="s">
        <v>83</v>
      </c>
      <c r="AD2" s="323" t="s">
        <v>84</v>
      </c>
      <c r="AE2" s="324" t="s">
        <v>85</v>
      </c>
      <c r="AF2" s="324" t="s">
        <v>86</v>
      </c>
      <c r="AG2" s="323" t="s">
        <v>87</v>
      </c>
      <c r="AH2" s="323" t="s">
        <v>88</v>
      </c>
      <c r="AI2" s="324" t="s">
        <v>89</v>
      </c>
      <c r="AJ2" s="324" t="s">
        <v>90</v>
      </c>
      <c r="AK2" s="324" t="s">
        <v>91</v>
      </c>
      <c r="AL2" s="323" t="s">
        <v>92</v>
      </c>
      <c r="AM2" s="324" t="s">
        <v>93</v>
      </c>
      <c r="AN2" s="324" t="s">
        <v>94</v>
      </c>
      <c r="AO2" s="324" t="s">
        <v>95</v>
      </c>
      <c r="AP2" s="324" t="s">
        <v>96</v>
      </c>
      <c r="AQ2" s="324" t="s">
        <v>97</v>
      </c>
      <c r="AR2" s="323" t="s">
        <v>98</v>
      </c>
      <c r="AS2" s="323" t="s">
        <v>99</v>
      </c>
      <c r="AT2" s="324" t="s">
        <v>100</v>
      </c>
      <c r="AU2" s="324" t="s">
        <v>101</v>
      </c>
      <c r="AV2" s="324" t="s">
        <v>102</v>
      </c>
      <c r="AW2" s="324" t="s">
        <v>103</v>
      </c>
      <c r="AX2" s="323" t="s">
        <v>104</v>
      </c>
      <c r="AY2" s="324" t="s">
        <v>105</v>
      </c>
      <c r="AZ2" s="324" t="s">
        <v>106</v>
      </c>
      <c r="BA2" s="324" t="s">
        <v>107</v>
      </c>
      <c r="BB2" s="323" t="s">
        <v>108</v>
      </c>
      <c r="BC2" s="324" t="s">
        <v>109</v>
      </c>
      <c r="BD2" s="323" t="s">
        <v>110</v>
      </c>
      <c r="BE2" s="324" t="s">
        <v>111</v>
      </c>
      <c r="BF2" s="324" t="s">
        <v>112</v>
      </c>
      <c r="BG2" s="324" t="s">
        <v>113</v>
      </c>
      <c r="BH2" s="324" t="s">
        <v>114</v>
      </c>
      <c r="BI2" s="324" t="s">
        <v>115</v>
      </c>
      <c r="BJ2" s="323" t="s">
        <v>116</v>
      </c>
      <c r="BK2" s="324" t="s">
        <v>117</v>
      </c>
      <c r="BL2" s="324" t="s">
        <v>118</v>
      </c>
      <c r="BM2" s="324" t="s">
        <v>119</v>
      </c>
      <c r="BN2" s="324" t="s">
        <v>120</v>
      </c>
      <c r="BO2" s="323" t="s">
        <v>121</v>
      </c>
      <c r="BP2" s="323" t="s">
        <v>122</v>
      </c>
      <c r="BQ2" s="323" t="s">
        <v>123</v>
      </c>
      <c r="BR2" s="324" t="s">
        <v>124</v>
      </c>
      <c r="BS2" s="324" t="s">
        <v>125</v>
      </c>
      <c r="BT2" s="323" t="s">
        <v>126</v>
      </c>
      <c r="BU2" s="324" t="s">
        <v>127</v>
      </c>
      <c r="BV2" s="324" t="s">
        <v>128</v>
      </c>
      <c r="BW2" s="323" t="s">
        <v>129</v>
      </c>
      <c r="BX2" s="324" t="s">
        <v>130</v>
      </c>
      <c r="BY2" s="324" t="s">
        <v>131</v>
      </c>
      <c r="BZ2" s="324" t="s">
        <v>132</v>
      </c>
      <c r="CA2" s="323" t="s">
        <v>133</v>
      </c>
      <c r="CB2" s="323" t="s">
        <v>134</v>
      </c>
      <c r="CC2" s="323" t="s">
        <v>135</v>
      </c>
      <c r="CD2" s="324" t="s">
        <v>136</v>
      </c>
      <c r="CE2" s="324" t="s">
        <v>137</v>
      </c>
      <c r="CF2" s="324" t="s">
        <v>138</v>
      </c>
      <c r="CG2" s="325" t="s">
        <v>139</v>
      </c>
      <c r="CH2" s="325" t="s">
        <v>0</v>
      </c>
      <c r="CI2" s="326" t="s">
        <v>140</v>
      </c>
      <c r="CJ2" s="327" t="s">
        <v>141</v>
      </c>
      <c r="CK2" s="328" t="s">
        <v>142</v>
      </c>
      <c r="CL2" s="142"/>
    </row>
    <row r="3" spans="1:90" s="145" customFormat="1" ht="38.25" x14ac:dyDescent="0.25">
      <c r="A3" s="276" t="s">
        <v>22</v>
      </c>
      <c r="B3" s="206" t="s">
        <v>164</v>
      </c>
      <c r="C3" s="321">
        <v>83458.966666818829</v>
      </c>
      <c r="D3" s="321">
        <v>46066.530036011602</v>
      </c>
      <c r="E3" s="321">
        <v>469.79618584469915</v>
      </c>
      <c r="F3" s="321">
        <v>45596.7338501669</v>
      </c>
      <c r="G3" s="321">
        <v>0</v>
      </c>
      <c r="H3" s="321">
        <v>0</v>
      </c>
      <c r="I3" s="321">
        <v>10848.887185158035</v>
      </c>
      <c r="J3" s="321">
        <v>0</v>
      </c>
      <c r="K3" s="321">
        <v>0</v>
      </c>
      <c r="L3" s="321">
        <v>0</v>
      </c>
      <c r="M3" s="321">
        <v>0</v>
      </c>
      <c r="N3" s="321">
        <v>0</v>
      </c>
      <c r="O3" s="321">
        <v>0</v>
      </c>
      <c r="P3" s="321">
        <v>10848.887185158035</v>
      </c>
      <c r="Q3" s="321">
        <v>0</v>
      </c>
      <c r="R3" s="321">
        <v>0</v>
      </c>
      <c r="S3" s="321">
        <v>0</v>
      </c>
      <c r="T3" s="321">
        <v>0</v>
      </c>
      <c r="U3" s="321">
        <v>0</v>
      </c>
      <c r="V3" s="321">
        <v>0</v>
      </c>
      <c r="W3" s="321">
        <v>0</v>
      </c>
      <c r="X3" s="321">
        <v>0</v>
      </c>
      <c r="Y3" s="321">
        <v>0</v>
      </c>
      <c r="Z3" s="321">
        <v>0</v>
      </c>
      <c r="AA3" s="321">
        <v>0</v>
      </c>
      <c r="AB3" s="321">
        <v>0</v>
      </c>
      <c r="AC3" s="321">
        <v>26543.549445649205</v>
      </c>
      <c r="AD3" s="321">
        <v>0</v>
      </c>
      <c r="AE3" s="321">
        <v>0</v>
      </c>
      <c r="AF3" s="321">
        <v>0</v>
      </c>
      <c r="AG3" s="321">
        <v>0</v>
      </c>
      <c r="AH3" s="321">
        <v>0</v>
      </c>
      <c r="AI3" s="321">
        <v>0</v>
      </c>
      <c r="AJ3" s="321">
        <v>0</v>
      </c>
      <c r="AK3" s="321">
        <v>0</v>
      </c>
      <c r="AL3" s="321">
        <v>0</v>
      </c>
      <c r="AM3" s="321">
        <v>0</v>
      </c>
      <c r="AN3" s="321">
        <v>0</v>
      </c>
      <c r="AO3" s="321">
        <v>0</v>
      </c>
      <c r="AP3" s="321">
        <v>0</v>
      </c>
      <c r="AQ3" s="321">
        <v>0</v>
      </c>
      <c r="AR3" s="321">
        <v>0</v>
      </c>
      <c r="AS3" s="321">
        <v>0</v>
      </c>
      <c r="AT3" s="321">
        <v>0</v>
      </c>
      <c r="AU3" s="321">
        <v>0</v>
      </c>
      <c r="AV3" s="321">
        <v>0</v>
      </c>
      <c r="AW3" s="321">
        <v>0</v>
      </c>
      <c r="AX3" s="321">
        <v>0</v>
      </c>
      <c r="AY3" s="321">
        <v>0</v>
      </c>
      <c r="AZ3" s="321">
        <v>0</v>
      </c>
      <c r="BA3" s="321">
        <v>0</v>
      </c>
      <c r="BB3" s="321">
        <v>0</v>
      </c>
      <c r="BC3" s="321">
        <v>0</v>
      </c>
      <c r="BD3" s="321">
        <v>0</v>
      </c>
      <c r="BE3" s="321">
        <v>0</v>
      </c>
      <c r="BF3" s="321">
        <v>0</v>
      </c>
      <c r="BG3" s="321">
        <v>0</v>
      </c>
      <c r="BH3" s="321">
        <v>0</v>
      </c>
      <c r="BI3" s="321">
        <v>0</v>
      </c>
      <c r="BJ3" s="321">
        <v>0</v>
      </c>
      <c r="BK3" s="321">
        <v>0</v>
      </c>
      <c r="BL3" s="321">
        <v>0</v>
      </c>
      <c r="BM3" s="321">
        <v>0</v>
      </c>
      <c r="BN3" s="321">
        <v>0</v>
      </c>
      <c r="BO3" s="321">
        <v>0</v>
      </c>
      <c r="BP3" s="321">
        <v>0</v>
      </c>
      <c r="BQ3" s="321">
        <v>0</v>
      </c>
      <c r="BR3" s="321">
        <v>0</v>
      </c>
      <c r="BS3" s="321">
        <v>0</v>
      </c>
      <c r="BT3" s="321">
        <v>0</v>
      </c>
      <c r="BU3" s="321">
        <v>0</v>
      </c>
      <c r="BV3" s="321">
        <v>0</v>
      </c>
      <c r="BW3" s="321">
        <v>0</v>
      </c>
      <c r="BX3" s="321">
        <v>0</v>
      </c>
      <c r="BY3" s="321">
        <v>0</v>
      </c>
      <c r="BZ3" s="321">
        <v>0</v>
      </c>
      <c r="CA3" s="321">
        <v>0</v>
      </c>
      <c r="CB3" s="321">
        <v>0</v>
      </c>
      <c r="CC3" s="264"/>
      <c r="CD3" s="264"/>
      <c r="CE3" s="264"/>
      <c r="CF3" s="264"/>
      <c r="CG3" s="264"/>
      <c r="CH3" s="265">
        <v>0</v>
      </c>
      <c r="CI3" s="264"/>
      <c r="CJ3" s="264"/>
      <c r="CK3" s="321">
        <v>83458.966666818829</v>
      </c>
      <c r="CL3" s="144" t="str">
        <f>IF(ROUND(SUM(CK3),1)&gt;ROUND(SUM(Tabel_A!CK3),1),"Supply &lt; Use",IF(ROUND(SUM(CK3),1)&lt;ROUND(SUM(Tabel_A!CK3),1),"Supply &gt; Use",""))</f>
        <v/>
      </c>
    </row>
    <row r="4" spans="1:90" s="152" customFormat="1" ht="26.25" customHeight="1" x14ac:dyDescent="0.25">
      <c r="A4" s="277" t="s">
        <v>23</v>
      </c>
      <c r="B4" s="226" t="s">
        <v>165</v>
      </c>
      <c r="C4" s="146">
        <v>0</v>
      </c>
      <c r="D4" s="147">
        <v>0</v>
      </c>
      <c r="E4" s="148">
        <v>0</v>
      </c>
      <c r="F4" s="148">
        <v>0</v>
      </c>
      <c r="G4" s="148">
        <v>0</v>
      </c>
      <c r="H4" s="147">
        <v>0</v>
      </c>
      <c r="I4" s="147">
        <v>0</v>
      </c>
      <c r="J4" s="148">
        <v>0</v>
      </c>
      <c r="K4" s="148">
        <v>0</v>
      </c>
      <c r="L4" s="148">
        <v>0</v>
      </c>
      <c r="M4" s="148">
        <v>0</v>
      </c>
      <c r="N4" s="148">
        <v>0</v>
      </c>
      <c r="O4" s="148">
        <v>0</v>
      </c>
      <c r="P4" s="148">
        <v>0</v>
      </c>
      <c r="Q4" s="148">
        <v>0</v>
      </c>
      <c r="R4" s="148">
        <v>0</v>
      </c>
      <c r="S4" s="148">
        <v>0</v>
      </c>
      <c r="T4" s="148">
        <v>0</v>
      </c>
      <c r="U4" s="148">
        <v>0</v>
      </c>
      <c r="V4" s="148">
        <v>0</v>
      </c>
      <c r="W4" s="148">
        <v>0</v>
      </c>
      <c r="X4" s="148">
        <v>0</v>
      </c>
      <c r="Y4" s="148">
        <v>0</v>
      </c>
      <c r="Z4" s="148">
        <v>0</v>
      </c>
      <c r="AA4" s="148">
        <v>0</v>
      </c>
      <c r="AB4" s="148">
        <v>0</v>
      </c>
      <c r="AC4" s="147">
        <v>0</v>
      </c>
      <c r="AD4" s="147">
        <v>0</v>
      </c>
      <c r="AE4" s="148">
        <v>0</v>
      </c>
      <c r="AF4" s="148">
        <v>0</v>
      </c>
      <c r="AG4" s="147">
        <v>0</v>
      </c>
      <c r="AH4" s="147">
        <v>0</v>
      </c>
      <c r="AI4" s="148">
        <v>0</v>
      </c>
      <c r="AJ4" s="148">
        <v>0</v>
      </c>
      <c r="AK4" s="148">
        <v>0</v>
      </c>
      <c r="AL4" s="147">
        <v>0</v>
      </c>
      <c r="AM4" s="148">
        <v>0</v>
      </c>
      <c r="AN4" s="148">
        <v>0</v>
      </c>
      <c r="AO4" s="148">
        <v>0</v>
      </c>
      <c r="AP4" s="148">
        <v>0</v>
      </c>
      <c r="AQ4" s="148">
        <v>0</v>
      </c>
      <c r="AR4" s="147">
        <v>0</v>
      </c>
      <c r="AS4" s="147">
        <v>0</v>
      </c>
      <c r="AT4" s="148">
        <v>0</v>
      </c>
      <c r="AU4" s="148">
        <v>0</v>
      </c>
      <c r="AV4" s="148">
        <v>0</v>
      </c>
      <c r="AW4" s="148">
        <v>0</v>
      </c>
      <c r="AX4" s="147">
        <v>0</v>
      </c>
      <c r="AY4" s="148">
        <v>0</v>
      </c>
      <c r="AZ4" s="148">
        <v>0</v>
      </c>
      <c r="BA4" s="148">
        <v>0</v>
      </c>
      <c r="BB4" s="147">
        <v>0</v>
      </c>
      <c r="BC4" s="148">
        <v>0</v>
      </c>
      <c r="BD4" s="147">
        <v>0</v>
      </c>
      <c r="BE4" s="148">
        <v>0</v>
      </c>
      <c r="BF4" s="148">
        <v>0</v>
      </c>
      <c r="BG4" s="148">
        <v>0</v>
      </c>
      <c r="BH4" s="148">
        <v>0</v>
      </c>
      <c r="BI4" s="148">
        <v>0</v>
      </c>
      <c r="BJ4" s="147">
        <v>0</v>
      </c>
      <c r="BK4" s="148">
        <v>0</v>
      </c>
      <c r="BL4" s="148">
        <v>0</v>
      </c>
      <c r="BM4" s="148">
        <v>0</v>
      </c>
      <c r="BN4" s="148">
        <v>0</v>
      </c>
      <c r="BO4" s="147">
        <v>0</v>
      </c>
      <c r="BP4" s="147">
        <v>0</v>
      </c>
      <c r="BQ4" s="147">
        <v>0</v>
      </c>
      <c r="BR4" s="148">
        <v>0</v>
      </c>
      <c r="BS4" s="148">
        <v>0</v>
      </c>
      <c r="BT4" s="147">
        <v>0</v>
      </c>
      <c r="BU4" s="148">
        <v>0</v>
      </c>
      <c r="BV4" s="148">
        <v>0</v>
      </c>
      <c r="BW4" s="147">
        <v>0</v>
      </c>
      <c r="BX4" s="148">
        <v>0</v>
      </c>
      <c r="BY4" s="148">
        <v>0</v>
      </c>
      <c r="BZ4" s="148">
        <v>0</v>
      </c>
      <c r="CA4" s="147">
        <v>0</v>
      </c>
      <c r="CB4" s="147">
        <v>0</v>
      </c>
      <c r="CC4" s="149"/>
      <c r="CD4" s="150"/>
      <c r="CE4" s="150"/>
      <c r="CF4" s="150"/>
      <c r="CG4" s="149"/>
      <c r="CH4" s="151">
        <v>0</v>
      </c>
      <c r="CI4" s="149"/>
      <c r="CJ4" s="149"/>
      <c r="CK4" s="151">
        <v>0</v>
      </c>
      <c r="CL4" s="144" t="str">
        <f>IF(ROUND(SUM(CK4),1)&gt;ROUND(SUM(Tabel_A!CK4),1),"Supply &lt; Use",IF(ROUND(SUM(CK4),1)&lt;ROUND(SUM(Tabel_A!CK4),1),"Supply &gt; Use",""))</f>
        <v/>
      </c>
    </row>
    <row r="5" spans="1:90" s="152" customFormat="1" ht="26.25" customHeight="1" x14ac:dyDescent="0.25">
      <c r="A5" s="278" t="s">
        <v>24</v>
      </c>
      <c r="B5" s="207" t="s">
        <v>166</v>
      </c>
      <c r="C5" s="146">
        <v>0</v>
      </c>
      <c r="D5" s="147">
        <v>0</v>
      </c>
      <c r="E5" s="148">
        <v>0</v>
      </c>
      <c r="F5" s="148">
        <v>0</v>
      </c>
      <c r="G5" s="148">
        <v>0</v>
      </c>
      <c r="H5" s="147">
        <v>0</v>
      </c>
      <c r="I5" s="147">
        <v>0</v>
      </c>
      <c r="J5" s="148">
        <v>0</v>
      </c>
      <c r="K5" s="148">
        <v>0</v>
      </c>
      <c r="L5" s="148">
        <v>0</v>
      </c>
      <c r="M5" s="148">
        <v>0</v>
      </c>
      <c r="N5" s="148">
        <v>0</v>
      </c>
      <c r="O5" s="148">
        <v>0</v>
      </c>
      <c r="P5" s="148">
        <v>0</v>
      </c>
      <c r="Q5" s="148">
        <v>0</v>
      </c>
      <c r="R5" s="148">
        <v>0</v>
      </c>
      <c r="S5" s="148">
        <v>0</v>
      </c>
      <c r="T5" s="148">
        <v>0</v>
      </c>
      <c r="U5" s="148">
        <v>0</v>
      </c>
      <c r="V5" s="148">
        <v>0</v>
      </c>
      <c r="W5" s="148">
        <v>0</v>
      </c>
      <c r="X5" s="148">
        <v>0</v>
      </c>
      <c r="Y5" s="148">
        <v>0</v>
      </c>
      <c r="Z5" s="148">
        <v>0</v>
      </c>
      <c r="AA5" s="148">
        <v>0</v>
      </c>
      <c r="AB5" s="148">
        <v>0</v>
      </c>
      <c r="AC5" s="147">
        <v>0</v>
      </c>
      <c r="AD5" s="147">
        <v>0</v>
      </c>
      <c r="AE5" s="148">
        <v>0</v>
      </c>
      <c r="AF5" s="148">
        <v>0</v>
      </c>
      <c r="AG5" s="147">
        <v>0</v>
      </c>
      <c r="AH5" s="147">
        <v>0</v>
      </c>
      <c r="AI5" s="148">
        <v>0</v>
      </c>
      <c r="AJ5" s="148">
        <v>0</v>
      </c>
      <c r="AK5" s="148">
        <v>0</v>
      </c>
      <c r="AL5" s="147">
        <v>0</v>
      </c>
      <c r="AM5" s="148">
        <v>0</v>
      </c>
      <c r="AN5" s="148">
        <v>0</v>
      </c>
      <c r="AO5" s="148">
        <v>0</v>
      </c>
      <c r="AP5" s="148">
        <v>0</v>
      </c>
      <c r="AQ5" s="148">
        <v>0</v>
      </c>
      <c r="AR5" s="147">
        <v>0</v>
      </c>
      <c r="AS5" s="147">
        <v>0</v>
      </c>
      <c r="AT5" s="148">
        <v>0</v>
      </c>
      <c r="AU5" s="148">
        <v>0</v>
      </c>
      <c r="AV5" s="148">
        <v>0</v>
      </c>
      <c r="AW5" s="148">
        <v>0</v>
      </c>
      <c r="AX5" s="147">
        <v>0</v>
      </c>
      <c r="AY5" s="148">
        <v>0</v>
      </c>
      <c r="AZ5" s="148">
        <v>0</v>
      </c>
      <c r="BA5" s="148">
        <v>0</v>
      </c>
      <c r="BB5" s="147">
        <v>0</v>
      </c>
      <c r="BC5" s="148">
        <v>0</v>
      </c>
      <c r="BD5" s="147">
        <v>0</v>
      </c>
      <c r="BE5" s="148">
        <v>0</v>
      </c>
      <c r="BF5" s="148">
        <v>0</v>
      </c>
      <c r="BG5" s="148">
        <v>0</v>
      </c>
      <c r="BH5" s="148">
        <v>0</v>
      </c>
      <c r="BI5" s="148">
        <v>0</v>
      </c>
      <c r="BJ5" s="147">
        <v>0</v>
      </c>
      <c r="BK5" s="148">
        <v>0</v>
      </c>
      <c r="BL5" s="148">
        <v>0</v>
      </c>
      <c r="BM5" s="148">
        <v>0</v>
      </c>
      <c r="BN5" s="148">
        <v>0</v>
      </c>
      <c r="BO5" s="147">
        <v>0</v>
      </c>
      <c r="BP5" s="147">
        <v>0</v>
      </c>
      <c r="BQ5" s="147">
        <v>0</v>
      </c>
      <c r="BR5" s="148">
        <v>0</v>
      </c>
      <c r="BS5" s="148">
        <v>0</v>
      </c>
      <c r="BT5" s="147">
        <v>0</v>
      </c>
      <c r="BU5" s="148">
        <v>0</v>
      </c>
      <c r="BV5" s="148">
        <v>0</v>
      </c>
      <c r="BW5" s="147">
        <v>0</v>
      </c>
      <c r="BX5" s="148">
        <v>0</v>
      </c>
      <c r="BY5" s="148">
        <v>0</v>
      </c>
      <c r="BZ5" s="148">
        <v>0</v>
      </c>
      <c r="CA5" s="147">
        <v>0</v>
      </c>
      <c r="CB5" s="147">
        <v>0</v>
      </c>
      <c r="CC5" s="149"/>
      <c r="CD5" s="150"/>
      <c r="CE5" s="150"/>
      <c r="CF5" s="150"/>
      <c r="CG5" s="149"/>
      <c r="CH5" s="153">
        <v>0</v>
      </c>
      <c r="CI5" s="149"/>
      <c r="CJ5" s="149"/>
      <c r="CK5" s="151">
        <v>0</v>
      </c>
      <c r="CL5" s="144" t="str">
        <f>IF(ROUND(SUM(CK5),1)&gt;ROUND(SUM(Tabel_A!CK5),1),"Supply &lt; Use",IF(ROUND(SUM(CK5),1)&lt;ROUND(SUM(Tabel_A!CK5),1),"Supply &gt; Use",""))</f>
        <v/>
      </c>
    </row>
    <row r="6" spans="1:90" s="152" customFormat="1" ht="26.25" customHeight="1" x14ac:dyDescent="0.25">
      <c r="A6" s="278" t="s">
        <v>25</v>
      </c>
      <c r="B6" s="207" t="s">
        <v>167</v>
      </c>
      <c r="C6" s="146">
        <v>971.76741977736015</v>
      </c>
      <c r="D6" s="147">
        <v>0</v>
      </c>
      <c r="E6" s="148">
        <v>0</v>
      </c>
      <c r="F6" s="148">
        <v>0</v>
      </c>
      <c r="G6" s="148">
        <v>0</v>
      </c>
      <c r="H6" s="147">
        <v>0</v>
      </c>
      <c r="I6" s="147">
        <v>0</v>
      </c>
      <c r="J6" s="148">
        <v>0</v>
      </c>
      <c r="K6" s="148">
        <v>0</v>
      </c>
      <c r="L6" s="148">
        <v>0</v>
      </c>
      <c r="M6" s="148">
        <v>0</v>
      </c>
      <c r="N6" s="148">
        <v>0</v>
      </c>
      <c r="O6" s="148">
        <v>0</v>
      </c>
      <c r="P6" s="148">
        <v>0</v>
      </c>
      <c r="Q6" s="148">
        <v>0</v>
      </c>
      <c r="R6" s="148">
        <v>0</v>
      </c>
      <c r="S6" s="148">
        <v>0</v>
      </c>
      <c r="T6" s="148">
        <v>0</v>
      </c>
      <c r="U6" s="148">
        <v>0</v>
      </c>
      <c r="V6" s="148">
        <v>0</v>
      </c>
      <c r="W6" s="148">
        <v>0</v>
      </c>
      <c r="X6" s="148">
        <v>0</v>
      </c>
      <c r="Y6" s="148">
        <v>0</v>
      </c>
      <c r="Z6" s="148">
        <v>0</v>
      </c>
      <c r="AA6" s="148">
        <v>0</v>
      </c>
      <c r="AB6" s="148">
        <v>0</v>
      </c>
      <c r="AC6" s="147">
        <v>971.76741977736015</v>
      </c>
      <c r="AD6" s="147">
        <v>0</v>
      </c>
      <c r="AE6" s="148">
        <v>0</v>
      </c>
      <c r="AF6" s="148">
        <v>0</v>
      </c>
      <c r="AG6" s="147">
        <v>0</v>
      </c>
      <c r="AH6" s="147">
        <v>0</v>
      </c>
      <c r="AI6" s="148">
        <v>0</v>
      </c>
      <c r="AJ6" s="148">
        <v>0</v>
      </c>
      <c r="AK6" s="148">
        <v>0</v>
      </c>
      <c r="AL6" s="147">
        <v>0</v>
      </c>
      <c r="AM6" s="148">
        <v>0</v>
      </c>
      <c r="AN6" s="148">
        <v>0</v>
      </c>
      <c r="AO6" s="148">
        <v>0</v>
      </c>
      <c r="AP6" s="148">
        <v>0</v>
      </c>
      <c r="AQ6" s="148">
        <v>0</v>
      </c>
      <c r="AR6" s="147">
        <v>0</v>
      </c>
      <c r="AS6" s="147">
        <v>0</v>
      </c>
      <c r="AT6" s="148">
        <v>0</v>
      </c>
      <c r="AU6" s="148">
        <v>0</v>
      </c>
      <c r="AV6" s="148">
        <v>0</v>
      </c>
      <c r="AW6" s="148">
        <v>0</v>
      </c>
      <c r="AX6" s="147">
        <v>0</v>
      </c>
      <c r="AY6" s="148">
        <v>0</v>
      </c>
      <c r="AZ6" s="148">
        <v>0</v>
      </c>
      <c r="BA6" s="148">
        <v>0</v>
      </c>
      <c r="BB6" s="147">
        <v>0</v>
      </c>
      <c r="BC6" s="148">
        <v>0</v>
      </c>
      <c r="BD6" s="147">
        <v>0</v>
      </c>
      <c r="BE6" s="148">
        <v>0</v>
      </c>
      <c r="BF6" s="148">
        <v>0</v>
      </c>
      <c r="BG6" s="148">
        <v>0</v>
      </c>
      <c r="BH6" s="148">
        <v>0</v>
      </c>
      <c r="BI6" s="148">
        <v>0</v>
      </c>
      <c r="BJ6" s="147">
        <v>0</v>
      </c>
      <c r="BK6" s="148">
        <v>0</v>
      </c>
      <c r="BL6" s="148">
        <v>0</v>
      </c>
      <c r="BM6" s="148">
        <v>0</v>
      </c>
      <c r="BN6" s="148">
        <v>0</v>
      </c>
      <c r="BO6" s="147">
        <v>0</v>
      </c>
      <c r="BP6" s="147">
        <v>0</v>
      </c>
      <c r="BQ6" s="147">
        <v>0</v>
      </c>
      <c r="BR6" s="148">
        <v>0</v>
      </c>
      <c r="BS6" s="148">
        <v>0</v>
      </c>
      <c r="BT6" s="147">
        <v>0</v>
      </c>
      <c r="BU6" s="148">
        <v>0</v>
      </c>
      <c r="BV6" s="148">
        <v>0</v>
      </c>
      <c r="BW6" s="147">
        <v>0</v>
      </c>
      <c r="BX6" s="148">
        <v>0</v>
      </c>
      <c r="BY6" s="148">
        <v>0</v>
      </c>
      <c r="BZ6" s="148">
        <v>0</v>
      </c>
      <c r="CA6" s="147">
        <v>0</v>
      </c>
      <c r="CB6" s="147">
        <v>0</v>
      </c>
      <c r="CC6" s="149"/>
      <c r="CD6" s="150"/>
      <c r="CE6" s="150"/>
      <c r="CF6" s="150"/>
      <c r="CG6" s="149"/>
      <c r="CH6" s="153">
        <v>0</v>
      </c>
      <c r="CI6" s="149"/>
      <c r="CJ6" s="149"/>
      <c r="CK6" s="151">
        <v>971.76741977736015</v>
      </c>
      <c r="CL6" s="144" t="str">
        <f>IF(ROUND(SUM(CK6),1)&gt;ROUND(SUM(Tabel_A!CK6),1),"Supply &lt; Use",IF(ROUND(SUM(CK6),1)&lt;ROUND(SUM(Tabel_A!CK6),1),"Supply &gt; Use",""))</f>
        <v/>
      </c>
    </row>
    <row r="7" spans="1:90" s="152" customFormat="1" ht="26.25" customHeight="1" x14ac:dyDescent="0.25">
      <c r="A7" s="278" t="s">
        <v>26</v>
      </c>
      <c r="B7" s="207" t="s">
        <v>168</v>
      </c>
      <c r="C7" s="146">
        <v>10641.340541949259</v>
      </c>
      <c r="D7" s="147">
        <v>0</v>
      </c>
      <c r="E7" s="148">
        <v>0</v>
      </c>
      <c r="F7" s="148">
        <v>0</v>
      </c>
      <c r="G7" s="148">
        <v>0</v>
      </c>
      <c r="H7" s="147">
        <v>0</v>
      </c>
      <c r="I7" s="147">
        <v>0</v>
      </c>
      <c r="J7" s="148">
        <v>0</v>
      </c>
      <c r="K7" s="148">
        <v>0</v>
      </c>
      <c r="L7" s="148">
        <v>0</v>
      </c>
      <c r="M7" s="148">
        <v>0</v>
      </c>
      <c r="N7" s="148">
        <v>0</v>
      </c>
      <c r="O7" s="148">
        <v>0</v>
      </c>
      <c r="P7" s="148">
        <v>0</v>
      </c>
      <c r="Q7" s="148">
        <v>0</v>
      </c>
      <c r="R7" s="148">
        <v>0</v>
      </c>
      <c r="S7" s="148">
        <v>0</v>
      </c>
      <c r="T7" s="148">
        <v>0</v>
      </c>
      <c r="U7" s="148">
        <v>0</v>
      </c>
      <c r="V7" s="148">
        <v>0</v>
      </c>
      <c r="W7" s="148">
        <v>0</v>
      </c>
      <c r="X7" s="148">
        <v>0</v>
      </c>
      <c r="Y7" s="148">
        <v>0</v>
      </c>
      <c r="Z7" s="148">
        <v>0</v>
      </c>
      <c r="AA7" s="148">
        <v>0</v>
      </c>
      <c r="AB7" s="148">
        <v>0</v>
      </c>
      <c r="AC7" s="147">
        <v>10641.340541949259</v>
      </c>
      <c r="AD7" s="147">
        <v>0</v>
      </c>
      <c r="AE7" s="148">
        <v>0</v>
      </c>
      <c r="AF7" s="148">
        <v>0</v>
      </c>
      <c r="AG7" s="147">
        <v>0</v>
      </c>
      <c r="AH7" s="147">
        <v>0</v>
      </c>
      <c r="AI7" s="148">
        <v>0</v>
      </c>
      <c r="AJ7" s="148">
        <v>0</v>
      </c>
      <c r="AK7" s="148">
        <v>0</v>
      </c>
      <c r="AL7" s="147">
        <v>0</v>
      </c>
      <c r="AM7" s="148">
        <v>0</v>
      </c>
      <c r="AN7" s="148">
        <v>0</v>
      </c>
      <c r="AO7" s="148">
        <v>0</v>
      </c>
      <c r="AP7" s="148">
        <v>0</v>
      </c>
      <c r="AQ7" s="148">
        <v>0</v>
      </c>
      <c r="AR7" s="147">
        <v>0</v>
      </c>
      <c r="AS7" s="147">
        <v>0</v>
      </c>
      <c r="AT7" s="148">
        <v>0</v>
      </c>
      <c r="AU7" s="148">
        <v>0</v>
      </c>
      <c r="AV7" s="148">
        <v>0</v>
      </c>
      <c r="AW7" s="148">
        <v>0</v>
      </c>
      <c r="AX7" s="147">
        <v>0</v>
      </c>
      <c r="AY7" s="148">
        <v>0</v>
      </c>
      <c r="AZ7" s="148">
        <v>0</v>
      </c>
      <c r="BA7" s="148">
        <v>0</v>
      </c>
      <c r="BB7" s="147">
        <v>0</v>
      </c>
      <c r="BC7" s="148">
        <v>0</v>
      </c>
      <c r="BD7" s="147">
        <v>0</v>
      </c>
      <c r="BE7" s="148">
        <v>0</v>
      </c>
      <c r="BF7" s="148">
        <v>0</v>
      </c>
      <c r="BG7" s="148">
        <v>0</v>
      </c>
      <c r="BH7" s="148">
        <v>0</v>
      </c>
      <c r="BI7" s="148">
        <v>0</v>
      </c>
      <c r="BJ7" s="147">
        <v>0</v>
      </c>
      <c r="BK7" s="148">
        <v>0</v>
      </c>
      <c r="BL7" s="148">
        <v>0</v>
      </c>
      <c r="BM7" s="148">
        <v>0</v>
      </c>
      <c r="BN7" s="148">
        <v>0</v>
      </c>
      <c r="BO7" s="147">
        <v>0</v>
      </c>
      <c r="BP7" s="147">
        <v>0</v>
      </c>
      <c r="BQ7" s="147">
        <v>0</v>
      </c>
      <c r="BR7" s="148">
        <v>0</v>
      </c>
      <c r="BS7" s="148">
        <v>0</v>
      </c>
      <c r="BT7" s="147">
        <v>0</v>
      </c>
      <c r="BU7" s="148">
        <v>0</v>
      </c>
      <c r="BV7" s="148">
        <v>0</v>
      </c>
      <c r="BW7" s="147">
        <v>0</v>
      </c>
      <c r="BX7" s="148">
        <v>0</v>
      </c>
      <c r="BY7" s="148">
        <v>0</v>
      </c>
      <c r="BZ7" s="148">
        <v>0</v>
      </c>
      <c r="CA7" s="147">
        <v>0</v>
      </c>
      <c r="CB7" s="147">
        <v>0</v>
      </c>
      <c r="CC7" s="149"/>
      <c r="CD7" s="150"/>
      <c r="CE7" s="150"/>
      <c r="CF7" s="150"/>
      <c r="CG7" s="149"/>
      <c r="CH7" s="153">
        <v>0</v>
      </c>
      <c r="CI7" s="149"/>
      <c r="CJ7" s="149"/>
      <c r="CK7" s="151">
        <v>10641.340541949259</v>
      </c>
      <c r="CL7" s="144" t="str">
        <f>IF(ROUND(SUM(CK7),1)&gt;ROUND(SUM(Tabel_A!CK7),1),"Supply &lt; Use",IF(ROUND(SUM(CK7),1)&lt;ROUND(SUM(Tabel_A!CK7),1),"Supply &gt; Use",""))</f>
        <v/>
      </c>
    </row>
    <row r="8" spans="1:90" s="152" customFormat="1" ht="26.25" customHeight="1" x14ac:dyDescent="0.25">
      <c r="A8" s="278" t="s">
        <v>27</v>
      </c>
      <c r="B8" s="207" t="s">
        <v>169</v>
      </c>
      <c r="C8" s="146">
        <v>14822.3219559094</v>
      </c>
      <c r="D8" s="147">
        <v>0</v>
      </c>
      <c r="E8" s="148">
        <v>0</v>
      </c>
      <c r="F8" s="148">
        <v>0</v>
      </c>
      <c r="G8" s="148">
        <v>0</v>
      </c>
      <c r="H8" s="147">
        <v>0</v>
      </c>
      <c r="I8" s="147">
        <v>0</v>
      </c>
      <c r="J8" s="148">
        <v>0</v>
      </c>
      <c r="K8" s="148">
        <v>0</v>
      </c>
      <c r="L8" s="148">
        <v>0</v>
      </c>
      <c r="M8" s="148">
        <v>0</v>
      </c>
      <c r="N8" s="148">
        <v>0</v>
      </c>
      <c r="O8" s="148">
        <v>0</v>
      </c>
      <c r="P8" s="148">
        <v>0</v>
      </c>
      <c r="Q8" s="148">
        <v>0</v>
      </c>
      <c r="R8" s="148">
        <v>0</v>
      </c>
      <c r="S8" s="148">
        <v>0</v>
      </c>
      <c r="T8" s="148">
        <v>0</v>
      </c>
      <c r="U8" s="148">
        <v>0</v>
      </c>
      <c r="V8" s="148">
        <v>0</v>
      </c>
      <c r="W8" s="148">
        <v>0</v>
      </c>
      <c r="X8" s="148">
        <v>0</v>
      </c>
      <c r="Y8" s="148">
        <v>0</v>
      </c>
      <c r="Z8" s="148">
        <v>0</v>
      </c>
      <c r="AA8" s="148">
        <v>0</v>
      </c>
      <c r="AB8" s="148">
        <v>0</v>
      </c>
      <c r="AC8" s="147">
        <v>14822.3219559094</v>
      </c>
      <c r="AD8" s="147">
        <v>0</v>
      </c>
      <c r="AE8" s="148">
        <v>0</v>
      </c>
      <c r="AF8" s="148">
        <v>0</v>
      </c>
      <c r="AG8" s="147">
        <v>0</v>
      </c>
      <c r="AH8" s="147">
        <v>0</v>
      </c>
      <c r="AI8" s="148">
        <v>0</v>
      </c>
      <c r="AJ8" s="148">
        <v>0</v>
      </c>
      <c r="AK8" s="148">
        <v>0</v>
      </c>
      <c r="AL8" s="147">
        <v>0</v>
      </c>
      <c r="AM8" s="148">
        <v>0</v>
      </c>
      <c r="AN8" s="148">
        <v>0</v>
      </c>
      <c r="AO8" s="148">
        <v>0</v>
      </c>
      <c r="AP8" s="148">
        <v>0</v>
      </c>
      <c r="AQ8" s="148">
        <v>0</v>
      </c>
      <c r="AR8" s="147">
        <v>0</v>
      </c>
      <c r="AS8" s="147">
        <v>0</v>
      </c>
      <c r="AT8" s="148">
        <v>0</v>
      </c>
      <c r="AU8" s="148">
        <v>0</v>
      </c>
      <c r="AV8" s="148">
        <v>0</v>
      </c>
      <c r="AW8" s="148">
        <v>0</v>
      </c>
      <c r="AX8" s="147">
        <v>0</v>
      </c>
      <c r="AY8" s="148">
        <v>0</v>
      </c>
      <c r="AZ8" s="148">
        <v>0</v>
      </c>
      <c r="BA8" s="148">
        <v>0</v>
      </c>
      <c r="BB8" s="147">
        <v>0</v>
      </c>
      <c r="BC8" s="148">
        <v>0</v>
      </c>
      <c r="BD8" s="147">
        <v>0</v>
      </c>
      <c r="BE8" s="148">
        <v>0</v>
      </c>
      <c r="BF8" s="148">
        <v>0</v>
      </c>
      <c r="BG8" s="148">
        <v>0</v>
      </c>
      <c r="BH8" s="148">
        <v>0</v>
      </c>
      <c r="BI8" s="148">
        <v>0</v>
      </c>
      <c r="BJ8" s="147">
        <v>0</v>
      </c>
      <c r="BK8" s="148">
        <v>0</v>
      </c>
      <c r="BL8" s="148">
        <v>0</v>
      </c>
      <c r="BM8" s="148">
        <v>0</v>
      </c>
      <c r="BN8" s="148">
        <v>0</v>
      </c>
      <c r="BO8" s="147">
        <v>0</v>
      </c>
      <c r="BP8" s="147">
        <v>0</v>
      </c>
      <c r="BQ8" s="147">
        <v>0</v>
      </c>
      <c r="BR8" s="148">
        <v>0</v>
      </c>
      <c r="BS8" s="148">
        <v>0</v>
      </c>
      <c r="BT8" s="147">
        <v>0</v>
      </c>
      <c r="BU8" s="148">
        <v>0</v>
      </c>
      <c r="BV8" s="148">
        <v>0</v>
      </c>
      <c r="BW8" s="147">
        <v>0</v>
      </c>
      <c r="BX8" s="148">
        <v>0</v>
      </c>
      <c r="BY8" s="148">
        <v>0</v>
      </c>
      <c r="BZ8" s="148">
        <v>0</v>
      </c>
      <c r="CA8" s="147">
        <v>0</v>
      </c>
      <c r="CB8" s="147">
        <v>0</v>
      </c>
      <c r="CC8" s="149"/>
      <c r="CD8" s="150"/>
      <c r="CE8" s="150"/>
      <c r="CF8" s="150"/>
      <c r="CG8" s="149"/>
      <c r="CH8" s="153">
        <v>0</v>
      </c>
      <c r="CI8" s="149"/>
      <c r="CJ8" s="149"/>
      <c r="CK8" s="151">
        <v>14822.3219559094</v>
      </c>
      <c r="CL8" s="144" t="str">
        <f>IF(ROUND(SUM(CK8),1)&gt;ROUND(SUM(Tabel_A!CK8),1),"Supply &lt; Use",IF(ROUND(SUM(CK8),1)&lt;ROUND(SUM(Tabel_A!CK8),1),"Supply &gt; Use",""))</f>
        <v/>
      </c>
    </row>
    <row r="9" spans="1:90" s="152" customFormat="1" ht="26.25" customHeight="1" x14ac:dyDescent="0.25">
      <c r="A9" s="278" t="s">
        <v>28</v>
      </c>
      <c r="B9" s="207" t="s">
        <v>170</v>
      </c>
      <c r="C9" s="146">
        <v>56915.417221169635</v>
      </c>
      <c r="D9" s="147">
        <v>46066.530036011602</v>
      </c>
      <c r="E9" s="148">
        <v>469.79618584469915</v>
      </c>
      <c r="F9" s="148">
        <v>45596.7338501669</v>
      </c>
      <c r="G9" s="148">
        <v>0</v>
      </c>
      <c r="H9" s="147">
        <v>0</v>
      </c>
      <c r="I9" s="147">
        <v>10848.887185158035</v>
      </c>
      <c r="J9" s="148">
        <v>0</v>
      </c>
      <c r="K9" s="148">
        <v>0</v>
      </c>
      <c r="L9" s="148">
        <v>0</v>
      </c>
      <c r="M9" s="148">
        <v>0</v>
      </c>
      <c r="N9" s="148">
        <v>0</v>
      </c>
      <c r="O9" s="148">
        <v>0</v>
      </c>
      <c r="P9" s="148">
        <v>10848.887185158035</v>
      </c>
      <c r="Q9" s="148">
        <v>0</v>
      </c>
      <c r="R9" s="148">
        <v>0</v>
      </c>
      <c r="S9" s="148">
        <v>0</v>
      </c>
      <c r="T9" s="148">
        <v>0</v>
      </c>
      <c r="U9" s="148">
        <v>0</v>
      </c>
      <c r="V9" s="148">
        <v>0</v>
      </c>
      <c r="W9" s="148">
        <v>0</v>
      </c>
      <c r="X9" s="148">
        <v>0</v>
      </c>
      <c r="Y9" s="148">
        <v>0</v>
      </c>
      <c r="Z9" s="148">
        <v>0</v>
      </c>
      <c r="AA9" s="148">
        <v>0</v>
      </c>
      <c r="AB9" s="148">
        <v>0</v>
      </c>
      <c r="AC9" s="147">
        <v>0</v>
      </c>
      <c r="AD9" s="147">
        <v>0</v>
      </c>
      <c r="AE9" s="148">
        <v>0</v>
      </c>
      <c r="AF9" s="148">
        <v>0</v>
      </c>
      <c r="AG9" s="147">
        <v>0</v>
      </c>
      <c r="AH9" s="147">
        <v>0</v>
      </c>
      <c r="AI9" s="148">
        <v>0</v>
      </c>
      <c r="AJ9" s="148">
        <v>0</v>
      </c>
      <c r="AK9" s="148">
        <v>0</v>
      </c>
      <c r="AL9" s="147">
        <v>0</v>
      </c>
      <c r="AM9" s="148">
        <v>0</v>
      </c>
      <c r="AN9" s="148">
        <v>0</v>
      </c>
      <c r="AO9" s="148">
        <v>0</v>
      </c>
      <c r="AP9" s="148">
        <v>0</v>
      </c>
      <c r="AQ9" s="148">
        <v>0</v>
      </c>
      <c r="AR9" s="147">
        <v>0</v>
      </c>
      <c r="AS9" s="147">
        <v>0</v>
      </c>
      <c r="AT9" s="148">
        <v>0</v>
      </c>
      <c r="AU9" s="148">
        <v>0</v>
      </c>
      <c r="AV9" s="148">
        <v>0</v>
      </c>
      <c r="AW9" s="148">
        <v>0</v>
      </c>
      <c r="AX9" s="147">
        <v>0</v>
      </c>
      <c r="AY9" s="148">
        <v>0</v>
      </c>
      <c r="AZ9" s="148">
        <v>0</v>
      </c>
      <c r="BA9" s="148">
        <v>0</v>
      </c>
      <c r="BB9" s="147">
        <v>0</v>
      </c>
      <c r="BC9" s="148">
        <v>0</v>
      </c>
      <c r="BD9" s="147">
        <v>0</v>
      </c>
      <c r="BE9" s="148">
        <v>0</v>
      </c>
      <c r="BF9" s="148">
        <v>0</v>
      </c>
      <c r="BG9" s="148">
        <v>0</v>
      </c>
      <c r="BH9" s="148">
        <v>0</v>
      </c>
      <c r="BI9" s="148">
        <v>0</v>
      </c>
      <c r="BJ9" s="147">
        <v>0</v>
      </c>
      <c r="BK9" s="148">
        <v>0</v>
      </c>
      <c r="BL9" s="148">
        <v>0</v>
      </c>
      <c r="BM9" s="148">
        <v>0</v>
      </c>
      <c r="BN9" s="148">
        <v>0</v>
      </c>
      <c r="BO9" s="147">
        <v>0</v>
      </c>
      <c r="BP9" s="147">
        <v>0</v>
      </c>
      <c r="BQ9" s="147">
        <v>0</v>
      </c>
      <c r="BR9" s="148">
        <v>0</v>
      </c>
      <c r="BS9" s="148">
        <v>0</v>
      </c>
      <c r="BT9" s="147">
        <v>0</v>
      </c>
      <c r="BU9" s="148">
        <v>0</v>
      </c>
      <c r="BV9" s="148">
        <v>0</v>
      </c>
      <c r="BW9" s="147">
        <v>0</v>
      </c>
      <c r="BX9" s="148">
        <v>0</v>
      </c>
      <c r="BY9" s="148">
        <v>0</v>
      </c>
      <c r="BZ9" s="148">
        <v>0</v>
      </c>
      <c r="CA9" s="147">
        <v>0</v>
      </c>
      <c r="CB9" s="147">
        <v>0</v>
      </c>
      <c r="CC9" s="149"/>
      <c r="CD9" s="150"/>
      <c r="CE9" s="150"/>
      <c r="CF9" s="150"/>
      <c r="CG9" s="149"/>
      <c r="CH9" s="153">
        <v>0</v>
      </c>
      <c r="CI9" s="149"/>
      <c r="CJ9" s="149"/>
      <c r="CK9" s="151">
        <v>56915.417221169635</v>
      </c>
      <c r="CL9" s="144" t="str">
        <f>IF(ROUND(SUM(CK9),1)&gt;ROUND(SUM(Tabel_A!CK9),1),"Supply &lt; Use",IF(ROUND(SUM(CK9),1)&lt;ROUND(SUM(Tabel_A!CK9),1),"Supply &gt; Use",""))</f>
        <v/>
      </c>
    </row>
    <row r="10" spans="1:90" s="152" customFormat="1" ht="26.25" customHeight="1" x14ac:dyDescent="0.25">
      <c r="A10" s="278" t="s">
        <v>29</v>
      </c>
      <c r="B10" s="208" t="s">
        <v>171</v>
      </c>
      <c r="C10" s="146">
        <v>108.11952801318681</v>
      </c>
      <c r="D10" s="147">
        <v>0</v>
      </c>
      <c r="E10" s="148">
        <v>0</v>
      </c>
      <c r="F10" s="148">
        <v>0</v>
      </c>
      <c r="G10" s="148">
        <v>0</v>
      </c>
      <c r="H10" s="147">
        <v>0</v>
      </c>
      <c r="I10" s="147">
        <v>0</v>
      </c>
      <c r="J10" s="148">
        <v>0</v>
      </c>
      <c r="K10" s="148">
        <v>0</v>
      </c>
      <c r="L10" s="148">
        <v>0</v>
      </c>
      <c r="M10" s="148">
        <v>0</v>
      </c>
      <c r="N10" s="148">
        <v>0</v>
      </c>
      <c r="O10" s="148">
        <v>0</v>
      </c>
      <c r="P10" s="148">
        <v>0</v>
      </c>
      <c r="Q10" s="148">
        <v>0</v>
      </c>
      <c r="R10" s="148">
        <v>0</v>
      </c>
      <c r="S10" s="148">
        <v>0</v>
      </c>
      <c r="T10" s="148">
        <v>0</v>
      </c>
      <c r="U10" s="148">
        <v>0</v>
      </c>
      <c r="V10" s="148">
        <v>0</v>
      </c>
      <c r="W10" s="148">
        <v>0</v>
      </c>
      <c r="X10" s="148">
        <v>0</v>
      </c>
      <c r="Y10" s="148">
        <v>0</v>
      </c>
      <c r="Z10" s="148">
        <v>0</v>
      </c>
      <c r="AA10" s="148">
        <v>0</v>
      </c>
      <c r="AB10" s="148">
        <v>0</v>
      </c>
      <c r="AC10" s="147">
        <v>108.11952801318681</v>
      </c>
      <c r="AD10" s="147">
        <v>0</v>
      </c>
      <c r="AE10" s="148">
        <v>0</v>
      </c>
      <c r="AF10" s="148">
        <v>0</v>
      </c>
      <c r="AG10" s="147">
        <v>0</v>
      </c>
      <c r="AH10" s="147">
        <v>0</v>
      </c>
      <c r="AI10" s="148">
        <v>0</v>
      </c>
      <c r="AJ10" s="148">
        <v>0</v>
      </c>
      <c r="AK10" s="148">
        <v>0</v>
      </c>
      <c r="AL10" s="147">
        <v>0</v>
      </c>
      <c r="AM10" s="148">
        <v>0</v>
      </c>
      <c r="AN10" s="148">
        <v>0</v>
      </c>
      <c r="AO10" s="148">
        <v>0</v>
      </c>
      <c r="AP10" s="148">
        <v>0</v>
      </c>
      <c r="AQ10" s="148">
        <v>0</v>
      </c>
      <c r="AR10" s="147">
        <v>0</v>
      </c>
      <c r="AS10" s="147">
        <v>0</v>
      </c>
      <c r="AT10" s="148">
        <v>0</v>
      </c>
      <c r="AU10" s="148">
        <v>0</v>
      </c>
      <c r="AV10" s="148">
        <v>0</v>
      </c>
      <c r="AW10" s="148">
        <v>0</v>
      </c>
      <c r="AX10" s="147">
        <v>0</v>
      </c>
      <c r="AY10" s="148">
        <v>0</v>
      </c>
      <c r="AZ10" s="148">
        <v>0</v>
      </c>
      <c r="BA10" s="148">
        <v>0</v>
      </c>
      <c r="BB10" s="147">
        <v>0</v>
      </c>
      <c r="BC10" s="148">
        <v>0</v>
      </c>
      <c r="BD10" s="147">
        <v>0</v>
      </c>
      <c r="BE10" s="148">
        <v>0</v>
      </c>
      <c r="BF10" s="148">
        <v>0</v>
      </c>
      <c r="BG10" s="148">
        <v>0</v>
      </c>
      <c r="BH10" s="148">
        <v>0</v>
      </c>
      <c r="BI10" s="148">
        <v>0</v>
      </c>
      <c r="BJ10" s="147">
        <v>0</v>
      </c>
      <c r="BK10" s="148">
        <v>0</v>
      </c>
      <c r="BL10" s="148">
        <v>0</v>
      </c>
      <c r="BM10" s="148">
        <v>0</v>
      </c>
      <c r="BN10" s="148">
        <v>0</v>
      </c>
      <c r="BO10" s="147">
        <v>0</v>
      </c>
      <c r="BP10" s="147">
        <v>0</v>
      </c>
      <c r="BQ10" s="147">
        <v>0</v>
      </c>
      <c r="BR10" s="148">
        <v>0</v>
      </c>
      <c r="BS10" s="148">
        <v>0</v>
      </c>
      <c r="BT10" s="147">
        <v>0</v>
      </c>
      <c r="BU10" s="148">
        <v>0</v>
      </c>
      <c r="BV10" s="148">
        <v>0</v>
      </c>
      <c r="BW10" s="147">
        <v>0</v>
      </c>
      <c r="BX10" s="148">
        <v>0</v>
      </c>
      <c r="BY10" s="148">
        <v>0</v>
      </c>
      <c r="BZ10" s="148">
        <v>0</v>
      </c>
      <c r="CA10" s="147">
        <v>0</v>
      </c>
      <c r="CB10" s="147">
        <v>0</v>
      </c>
      <c r="CC10" s="149"/>
      <c r="CD10" s="150"/>
      <c r="CE10" s="150"/>
      <c r="CF10" s="150"/>
      <c r="CG10" s="149"/>
      <c r="CH10" s="153">
        <v>0</v>
      </c>
      <c r="CI10" s="149"/>
      <c r="CJ10" s="149"/>
      <c r="CK10" s="151">
        <v>108.11952801318681</v>
      </c>
      <c r="CL10" s="144" t="str">
        <f>IF(ROUND(SUM(CK10),1)&gt;ROUND(SUM(Tabel_A!CK10),1),"Supply &lt; Use",IF(ROUND(SUM(CK10),1)&lt;ROUND(SUM(Tabel_A!CK10),1),"Supply &gt; Use",""))</f>
        <v/>
      </c>
    </row>
    <row r="11" spans="1:90" s="157" customFormat="1" ht="26.25" customHeight="1" x14ac:dyDescent="0.25">
      <c r="A11" s="276" t="s">
        <v>30</v>
      </c>
      <c r="B11" s="206" t="s">
        <v>172</v>
      </c>
      <c r="C11" s="154">
        <v>3640282.2028962462</v>
      </c>
      <c r="D11" s="155">
        <v>53770.216683294217</v>
      </c>
      <c r="E11" s="155">
        <v>42985.864587267963</v>
      </c>
      <c r="F11" s="155">
        <v>7197.0549792035208</v>
      </c>
      <c r="G11" s="155">
        <v>3587.2971168227364</v>
      </c>
      <c r="H11" s="155">
        <v>5759.8805453368632</v>
      </c>
      <c r="I11" s="155">
        <v>2468243.7934910636</v>
      </c>
      <c r="J11" s="155">
        <v>71566.062265865941</v>
      </c>
      <c r="K11" s="155">
        <v>8186.8594411910453</v>
      </c>
      <c r="L11" s="155">
        <v>3632.8189394721044</v>
      </c>
      <c r="M11" s="155">
        <v>21558.926536744351</v>
      </c>
      <c r="N11" s="155">
        <v>11430.546950780132</v>
      </c>
      <c r="O11" s="155">
        <v>1590259.1897622384</v>
      </c>
      <c r="P11" s="155">
        <v>478246.73860546818</v>
      </c>
      <c r="Q11" s="155">
        <v>7854.1492533679557</v>
      </c>
      <c r="R11" s="155">
        <v>4617.3508133626392</v>
      </c>
      <c r="S11" s="155">
        <v>56626.609319805139</v>
      </c>
      <c r="T11" s="155">
        <v>187890.82961442141</v>
      </c>
      <c r="U11" s="155">
        <v>5771.17678184738</v>
      </c>
      <c r="V11" s="155">
        <v>1966.5827826374293</v>
      </c>
      <c r="W11" s="155">
        <v>1433.6186976532813</v>
      </c>
      <c r="X11" s="155">
        <v>4852.4350258777904</v>
      </c>
      <c r="Y11" s="155">
        <v>3237.0769058549054</v>
      </c>
      <c r="Z11" s="155">
        <v>820.84625392408725</v>
      </c>
      <c r="AA11" s="155">
        <v>5085.8119723560112</v>
      </c>
      <c r="AB11" s="155">
        <v>3206.1635681963603</v>
      </c>
      <c r="AC11" s="155">
        <v>644984.45925342222</v>
      </c>
      <c r="AD11" s="155">
        <v>19699.240696493387</v>
      </c>
      <c r="AE11" s="155">
        <v>2542.5653277705073</v>
      </c>
      <c r="AF11" s="155">
        <v>17156.675368722885</v>
      </c>
      <c r="AG11" s="155">
        <v>54310.525895889579</v>
      </c>
      <c r="AH11" s="155">
        <v>59849.668080062111</v>
      </c>
      <c r="AI11" s="155">
        <v>10673.549232558837</v>
      </c>
      <c r="AJ11" s="155">
        <v>22198.835874823253</v>
      </c>
      <c r="AK11" s="155">
        <v>26977.282972680019</v>
      </c>
      <c r="AL11" s="155">
        <v>160334.44438152082</v>
      </c>
      <c r="AM11" s="155">
        <v>58032.653250595045</v>
      </c>
      <c r="AN11" s="155">
        <v>27997.569640800648</v>
      </c>
      <c r="AO11" s="155">
        <v>61807.991020512985</v>
      </c>
      <c r="AP11" s="155">
        <v>9347.9652671512358</v>
      </c>
      <c r="AQ11" s="155">
        <v>3148.265202460917</v>
      </c>
      <c r="AR11" s="155">
        <v>20898.677803071198</v>
      </c>
      <c r="AS11" s="155">
        <v>9987.0591740642121</v>
      </c>
      <c r="AT11" s="155">
        <v>1864.0444751124335</v>
      </c>
      <c r="AU11" s="155">
        <v>1992.2864293333837</v>
      </c>
      <c r="AV11" s="155">
        <v>1387.6484646999413</v>
      </c>
      <c r="AW11" s="155">
        <v>4743.0798049184532</v>
      </c>
      <c r="AX11" s="155">
        <v>3585.809349991674</v>
      </c>
      <c r="AY11" s="155">
        <v>1714.9344167312747</v>
      </c>
      <c r="AZ11" s="155">
        <v>759.75750321062048</v>
      </c>
      <c r="BA11" s="155">
        <v>1111.1174300497789</v>
      </c>
      <c r="BB11" s="155">
        <v>3695.1322507147738</v>
      </c>
      <c r="BC11" s="155">
        <v>0</v>
      </c>
      <c r="BD11" s="155">
        <v>26558.162071433555</v>
      </c>
      <c r="BE11" s="155">
        <v>17290.066180405698</v>
      </c>
      <c r="BF11" s="155">
        <v>4659.135129547838</v>
      </c>
      <c r="BG11" s="155">
        <v>2843.5223129929691</v>
      </c>
      <c r="BH11" s="155">
        <v>695.42521061801006</v>
      </c>
      <c r="BI11" s="155">
        <v>1070.0132378690444</v>
      </c>
      <c r="BJ11" s="155">
        <v>18954.808028607855</v>
      </c>
      <c r="BK11" s="155">
        <v>5743.6336563222176</v>
      </c>
      <c r="BL11" s="155">
        <v>5835.1321601716809</v>
      </c>
      <c r="BM11" s="155">
        <v>532.60033143503927</v>
      </c>
      <c r="BN11" s="155">
        <v>6843.4418806789199</v>
      </c>
      <c r="BO11" s="155">
        <v>26026.967561366149</v>
      </c>
      <c r="BP11" s="155">
        <v>12686.545402494647</v>
      </c>
      <c r="BQ11" s="155">
        <v>27077.613729460933</v>
      </c>
      <c r="BR11" s="155">
        <v>17688.865560096379</v>
      </c>
      <c r="BS11" s="155">
        <v>9388.7481693645495</v>
      </c>
      <c r="BT11" s="155">
        <v>9234.9217678525183</v>
      </c>
      <c r="BU11" s="155">
        <v>4844.1553793706553</v>
      </c>
      <c r="BV11" s="155">
        <v>4390.7663884818612</v>
      </c>
      <c r="BW11" s="155">
        <v>11650.056164649042</v>
      </c>
      <c r="BX11" s="155">
        <v>2511.2132570746535</v>
      </c>
      <c r="BY11" s="155">
        <v>959.97000614326839</v>
      </c>
      <c r="BZ11" s="155">
        <v>8178.8729014311211</v>
      </c>
      <c r="CA11" s="155">
        <v>2974.2205654564682</v>
      </c>
      <c r="CB11" s="155">
        <v>0</v>
      </c>
      <c r="CC11" s="155">
        <v>459393.88451504178</v>
      </c>
      <c r="CD11" s="155">
        <v>237721.87266076414</v>
      </c>
      <c r="CE11" s="155">
        <v>108965.74572388928</v>
      </c>
      <c r="CF11" s="155">
        <v>112706.26613038835</v>
      </c>
      <c r="CG11" s="155">
        <v>-20719.495864651442</v>
      </c>
      <c r="CH11" s="155">
        <v>-2803.7230544048439</v>
      </c>
      <c r="CI11" s="155">
        <v>1845093.908422</v>
      </c>
      <c r="CJ11" s="156"/>
      <c r="CK11" s="154">
        <v>5921246.7769142296</v>
      </c>
      <c r="CL11" s="144" t="str">
        <f>IF(ROUND(SUM(CK11),1)&gt;ROUND(SUM(Tabel_A!CK11),1),"Supply &lt; Use",IF(ROUND(SUM(CK11),1)&lt;ROUND(SUM(Tabel_A!CK11),1),"Supply &gt; Use",""))</f>
        <v/>
      </c>
    </row>
    <row r="12" spans="1:90" s="157" customFormat="1" ht="26.25" customHeight="1" x14ac:dyDescent="0.25">
      <c r="A12" s="277" t="s">
        <v>31</v>
      </c>
      <c r="B12" s="209" t="s">
        <v>173</v>
      </c>
      <c r="C12" s="146">
        <v>96398.728492687122</v>
      </c>
      <c r="D12" s="147">
        <v>688.0493102575299</v>
      </c>
      <c r="E12" s="148">
        <v>688.0493102575299</v>
      </c>
      <c r="F12" s="148">
        <v>0</v>
      </c>
      <c r="G12" s="148">
        <v>0</v>
      </c>
      <c r="H12" s="147">
        <v>1017.4325021196654</v>
      </c>
      <c r="I12" s="147">
        <v>94693.15878030991</v>
      </c>
      <c r="J12" s="148">
        <v>1034.0955051007388</v>
      </c>
      <c r="K12" s="148">
        <v>0</v>
      </c>
      <c r="L12" s="148">
        <v>0</v>
      </c>
      <c r="M12" s="148">
        <v>575.57808723575056</v>
      </c>
      <c r="N12" s="148">
        <v>522.11791276424947</v>
      </c>
      <c r="O12" s="148">
        <v>0</v>
      </c>
      <c r="P12" s="148">
        <v>34.817903999999999</v>
      </c>
      <c r="Q12" s="148">
        <v>0</v>
      </c>
      <c r="R12" s="148">
        <v>0</v>
      </c>
      <c r="S12" s="148">
        <v>7502.6083744614698</v>
      </c>
      <c r="T12" s="148">
        <v>85023.940996747697</v>
      </c>
      <c r="U12" s="148">
        <v>0</v>
      </c>
      <c r="V12" s="148">
        <v>0</v>
      </c>
      <c r="W12" s="148">
        <v>0</v>
      </c>
      <c r="X12" s="148">
        <v>0</v>
      </c>
      <c r="Y12" s="148">
        <v>0</v>
      </c>
      <c r="Z12" s="148">
        <v>0</v>
      </c>
      <c r="AA12" s="148">
        <v>0</v>
      </c>
      <c r="AB12" s="148">
        <v>0</v>
      </c>
      <c r="AC12" s="147">
        <v>0</v>
      </c>
      <c r="AD12" s="147">
        <v>1.9009434774656799E-2</v>
      </c>
      <c r="AE12" s="148">
        <v>5.3814270976368086E-3</v>
      </c>
      <c r="AF12" s="148">
        <v>1.362800767701999E-2</v>
      </c>
      <c r="AG12" s="147">
        <v>0</v>
      </c>
      <c r="AH12" s="147">
        <v>0</v>
      </c>
      <c r="AI12" s="148">
        <v>0</v>
      </c>
      <c r="AJ12" s="148">
        <v>0</v>
      </c>
      <c r="AK12" s="148">
        <v>0</v>
      </c>
      <c r="AL12" s="147">
        <v>0</v>
      </c>
      <c r="AM12" s="148">
        <v>0</v>
      </c>
      <c r="AN12" s="148">
        <v>0</v>
      </c>
      <c r="AO12" s="148">
        <v>0</v>
      </c>
      <c r="AP12" s="148">
        <v>0</v>
      </c>
      <c r="AQ12" s="148">
        <v>0</v>
      </c>
      <c r="AR12" s="147">
        <v>0</v>
      </c>
      <c r="AS12" s="147">
        <v>5.6998039160220098E-3</v>
      </c>
      <c r="AT12" s="148">
        <v>0</v>
      </c>
      <c r="AU12" s="148">
        <v>5.6998039160220098E-3</v>
      </c>
      <c r="AV12" s="148">
        <v>0</v>
      </c>
      <c r="AW12" s="148">
        <v>0</v>
      </c>
      <c r="AX12" s="147">
        <v>0</v>
      </c>
      <c r="AY12" s="148">
        <v>0</v>
      </c>
      <c r="AZ12" s="148">
        <v>0</v>
      </c>
      <c r="BA12" s="148">
        <v>0</v>
      </c>
      <c r="BB12" s="147">
        <v>0</v>
      </c>
      <c r="BC12" s="148">
        <v>0</v>
      </c>
      <c r="BD12" s="147">
        <v>0</v>
      </c>
      <c r="BE12" s="148">
        <v>0</v>
      </c>
      <c r="BF12" s="148">
        <v>0</v>
      </c>
      <c r="BG12" s="148">
        <v>0</v>
      </c>
      <c r="BH12" s="148">
        <v>0</v>
      </c>
      <c r="BI12" s="148">
        <v>0</v>
      </c>
      <c r="BJ12" s="147">
        <v>0</v>
      </c>
      <c r="BK12" s="148">
        <v>0</v>
      </c>
      <c r="BL12" s="148">
        <v>0</v>
      </c>
      <c r="BM12" s="148">
        <v>0</v>
      </c>
      <c r="BN12" s="148">
        <v>0</v>
      </c>
      <c r="BO12" s="147">
        <v>0</v>
      </c>
      <c r="BP12" s="147">
        <v>0</v>
      </c>
      <c r="BQ12" s="147">
        <v>0</v>
      </c>
      <c r="BR12" s="148">
        <v>0</v>
      </c>
      <c r="BS12" s="148">
        <v>0</v>
      </c>
      <c r="BT12" s="147">
        <v>2.5879318716464837E-2</v>
      </c>
      <c r="BU12" s="148">
        <v>1.259714991324612E-2</v>
      </c>
      <c r="BV12" s="148">
        <v>1.3282168803218719E-2</v>
      </c>
      <c r="BW12" s="147">
        <v>2.9066722892135372E-2</v>
      </c>
      <c r="BX12" s="148">
        <v>4.2850566237787385E-3</v>
      </c>
      <c r="BY12" s="148">
        <v>0</v>
      </c>
      <c r="BZ12" s="148">
        <v>2.4781666268356633E-2</v>
      </c>
      <c r="CA12" s="147">
        <v>8.2447197007209823E-3</v>
      </c>
      <c r="CB12" s="147">
        <v>0</v>
      </c>
      <c r="CC12" s="158">
        <v>1213.6344446066225</v>
      </c>
      <c r="CD12" s="159">
        <v>1093.1896163608849</v>
      </c>
      <c r="CE12" s="159">
        <v>0</v>
      </c>
      <c r="CF12" s="159">
        <v>120.44482824573757</v>
      </c>
      <c r="CG12" s="151">
        <v>906.43086270628555</v>
      </c>
      <c r="CH12" s="151">
        <v>0</v>
      </c>
      <c r="CI12" s="151">
        <v>2262.3989999999999</v>
      </c>
      <c r="CJ12" s="149"/>
      <c r="CK12" s="151">
        <v>100781.19280000003</v>
      </c>
      <c r="CL12" s="144" t="str">
        <f>IF(ROUND(SUM(CK12),1)&gt;ROUND(SUM(Tabel_A!CK12),1),"Supply &lt; Use",IF(ROUND(SUM(CK12),1)&lt;ROUND(SUM(Tabel_A!CK12),1),"Supply &gt; Use",""))</f>
        <v/>
      </c>
    </row>
    <row r="13" spans="1:90" s="157" customFormat="1" ht="26.25" customHeight="1" x14ac:dyDescent="0.25">
      <c r="A13" s="278" t="s">
        <v>32</v>
      </c>
      <c r="B13" s="210" t="s">
        <v>174</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v>0</v>
      </c>
      <c r="CD13" s="148">
        <v>0</v>
      </c>
      <c r="CE13" s="148">
        <v>0</v>
      </c>
      <c r="CF13" s="148">
        <v>0</v>
      </c>
      <c r="CG13" s="153">
        <v>69.846700000000013</v>
      </c>
      <c r="CH13" s="153">
        <v>0</v>
      </c>
      <c r="CI13" s="153">
        <v>59.868600000000001</v>
      </c>
      <c r="CJ13" s="149"/>
      <c r="CK13" s="151">
        <v>129.71530000000001</v>
      </c>
      <c r="CL13" s="144" t="str">
        <f>IF(ROUND(SUM(CK13),1)&gt;ROUND(SUM(Tabel_A!CK13),1),"Supply &lt; Use",IF(ROUND(SUM(CK13),1)&lt;ROUND(SUM(Tabel_A!CK13),1),"Supply &gt; Use",""))</f>
        <v/>
      </c>
    </row>
    <row r="14" spans="1:90" s="157" customFormat="1" ht="26.25" customHeight="1" x14ac:dyDescent="0.25">
      <c r="A14" s="278" t="s">
        <v>33</v>
      </c>
      <c r="B14" s="210" t="s">
        <v>175</v>
      </c>
      <c r="C14" s="146">
        <v>28557.635759999997</v>
      </c>
      <c r="D14" s="147">
        <v>0</v>
      </c>
      <c r="E14" s="148">
        <v>0</v>
      </c>
      <c r="F14" s="148">
        <v>0</v>
      </c>
      <c r="G14" s="148">
        <v>0</v>
      </c>
      <c r="H14" s="147">
        <v>0</v>
      </c>
      <c r="I14" s="147">
        <v>8783.1749999999993</v>
      </c>
      <c r="J14" s="148">
        <v>0</v>
      </c>
      <c r="K14" s="148">
        <v>0</v>
      </c>
      <c r="L14" s="148">
        <v>0</v>
      </c>
      <c r="M14" s="148">
        <v>0</v>
      </c>
      <c r="N14" s="148">
        <v>0</v>
      </c>
      <c r="O14" s="148">
        <v>0</v>
      </c>
      <c r="P14" s="148">
        <v>0</v>
      </c>
      <c r="Q14" s="148">
        <v>0</v>
      </c>
      <c r="R14" s="148">
        <v>0</v>
      </c>
      <c r="S14" s="148">
        <v>0</v>
      </c>
      <c r="T14" s="148">
        <v>8783.1749999999993</v>
      </c>
      <c r="U14" s="148">
        <v>0</v>
      </c>
      <c r="V14" s="148">
        <v>0</v>
      </c>
      <c r="W14" s="148">
        <v>0</v>
      </c>
      <c r="X14" s="148">
        <v>0</v>
      </c>
      <c r="Y14" s="148">
        <v>0</v>
      </c>
      <c r="Z14" s="148">
        <v>0</v>
      </c>
      <c r="AA14" s="148">
        <v>0</v>
      </c>
      <c r="AB14" s="148">
        <v>0</v>
      </c>
      <c r="AC14" s="147">
        <v>19774.460759999998</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v>0</v>
      </c>
      <c r="CD14" s="148">
        <v>0</v>
      </c>
      <c r="CE14" s="148">
        <v>0</v>
      </c>
      <c r="CF14" s="148">
        <v>0</v>
      </c>
      <c r="CG14" s="153">
        <v>332.60824000000139</v>
      </c>
      <c r="CH14" s="153">
        <v>0</v>
      </c>
      <c r="CI14" s="153">
        <v>0</v>
      </c>
      <c r="CJ14" s="149"/>
      <c r="CK14" s="151">
        <v>28890.243999999999</v>
      </c>
      <c r="CL14" s="144" t="str">
        <f>IF(ROUND(SUM(CK14),1)&gt;ROUND(SUM(Tabel_A!CK14),1),"Supply &lt; Use",IF(ROUND(SUM(CK14),1)&lt;ROUND(SUM(Tabel_A!CK14),1),"Supply &gt; Use",""))</f>
        <v/>
      </c>
    </row>
    <row r="15" spans="1:90" s="157" customFormat="1" ht="26.25" customHeight="1" x14ac:dyDescent="0.25">
      <c r="A15" s="278" t="s">
        <v>34</v>
      </c>
      <c r="B15" s="210" t="s">
        <v>176</v>
      </c>
      <c r="C15" s="146">
        <v>60001.297653695794</v>
      </c>
      <c r="D15" s="147">
        <v>0</v>
      </c>
      <c r="E15" s="148">
        <v>0</v>
      </c>
      <c r="F15" s="148">
        <v>0</v>
      </c>
      <c r="G15" s="148">
        <v>0</v>
      </c>
      <c r="H15" s="147">
        <v>883.37251350078122</v>
      </c>
      <c r="I15" s="147">
        <v>59117.92514019501</v>
      </c>
      <c r="J15" s="148">
        <v>147.885285026189</v>
      </c>
      <c r="K15" s="148">
        <v>0</v>
      </c>
      <c r="L15" s="148">
        <v>0</v>
      </c>
      <c r="M15" s="148">
        <v>0</v>
      </c>
      <c r="N15" s="148">
        <v>0</v>
      </c>
      <c r="O15" s="148">
        <v>0</v>
      </c>
      <c r="P15" s="148">
        <v>10385.8524</v>
      </c>
      <c r="Q15" s="148">
        <v>0</v>
      </c>
      <c r="R15" s="148">
        <v>0</v>
      </c>
      <c r="S15" s="148">
        <v>6275.6017566488226</v>
      </c>
      <c r="T15" s="148">
        <v>41911.295489920005</v>
      </c>
      <c r="U15" s="148">
        <v>162.63455249069006</v>
      </c>
      <c r="V15" s="148">
        <v>17.314080614879348</v>
      </c>
      <c r="W15" s="148">
        <v>11.181946791041371</v>
      </c>
      <c r="X15" s="148">
        <v>107.54054440179053</v>
      </c>
      <c r="Y15" s="148">
        <v>28.367797572412531</v>
      </c>
      <c r="Z15" s="148">
        <v>3.2591749349997716</v>
      </c>
      <c r="AA15" s="148">
        <v>0</v>
      </c>
      <c r="AB15" s="148">
        <v>66.992111794186343</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v>0</v>
      </c>
      <c r="CD15" s="148">
        <v>0</v>
      </c>
      <c r="CE15" s="148">
        <v>0</v>
      </c>
      <c r="CF15" s="148">
        <v>0</v>
      </c>
      <c r="CG15" s="153">
        <v>-2829.3246216957923</v>
      </c>
      <c r="CH15" s="153">
        <v>0</v>
      </c>
      <c r="CI15" s="153">
        <v>535.3972</v>
      </c>
      <c r="CJ15" s="149"/>
      <c r="CK15" s="151">
        <v>57707.370232000001</v>
      </c>
      <c r="CL15" s="144" t="str">
        <f>IF(ROUND(SUM(CK15),1)&gt;ROUND(SUM(Tabel_A!CK15),1),"Supply &lt; Use",IF(ROUND(SUM(CK15),1)&lt;ROUND(SUM(Tabel_A!CK15),1),"Supply &gt; Use",""))</f>
        <v/>
      </c>
    </row>
    <row r="16" spans="1:90" s="157" customFormat="1" ht="26.25" customHeight="1" x14ac:dyDescent="0.25">
      <c r="A16" s="278" t="s">
        <v>35</v>
      </c>
      <c r="B16" s="210" t="s">
        <v>177</v>
      </c>
      <c r="C16" s="146">
        <v>1501302.4352958936</v>
      </c>
      <c r="D16" s="147">
        <v>1.1611310273555329E-3</v>
      </c>
      <c r="E16" s="148">
        <v>1.1611310273555329E-3</v>
      </c>
      <c r="F16" s="148">
        <v>0</v>
      </c>
      <c r="G16" s="148">
        <v>0</v>
      </c>
      <c r="H16" s="147">
        <v>0</v>
      </c>
      <c r="I16" s="147">
        <v>1501285.2682246498</v>
      </c>
      <c r="J16" s="148">
        <v>8.362273605452912E-2</v>
      </c>
      <c r="K16" s="148">
        <v>1.1963768027264563E-2</v>
      </c>
      <c r="L16" s="148">
        <v>1.1963768027264563E-2</v>
      </c>
      <c r="M16" s="148">
        <v>3.5891304081793689E-2</v>
      </c>
      <c r="N16" s="148">
        <v>2.3927536054529127E-2</v>
      </c>
      <c r="O16" s="148">
        <v>1501283.2616758058</v>
      </c>
      <c r="P16" s="148">
        <v>3.5891304081793689E-2</v>
      </c>
      <c r="Q16" s="148">
        <v>0.34694927279067234</v>
      </c>
      <c r="R16" s="148">
        <v>0.11963768027264562</v>
      </c>
      <c r="S16" s="148">
        <v>0.11963768027264562</v>
      </c>
      <c r="T16" s="148">
        <v>0.19142028843623302</v>
      </c>
      <c r="U16" s="148">
        <v>6.5210400000000002E-2</v>
      </c>
      <c r="V16" s="148">
        <v>5.0772861068702291E-3</v>
      </c>
      <c r="W16" s="148">
        <v>0.7255668620938891</v>
      </c>
      <c r="X16" s="148">
        <v>8.6223741598701886E-2</v>
      </c>
      <c r="Y16" s="148">
        <v>0</v>
      </c>
      <c r="Z16" s="148">
        <v>5.9818840136322812E-2</v>
      </c>
      <c r="AA16" s="148">
        <v>8.3746376190851943E-2</v>
      </c>
      <c r="AB16" s="148">
        <v>0</v>
      </c>
      <c r="AC16" s="147">
        <v>7.1782608163587378E-2</v>
      </c>
      <c r="AD16" s="147">
        <v>7.1782608163587378E-2</v>
      </c>
      <c r="AE16" s="148">
        <v>5.9818840136322812E-2</v>
      </c>
      <c r="AF16" s="148">
        <v>1.1963768027264563E-2</v>
      </c>
      <c r="AG16" s="147">
        <v>8.3746376190851943E-2</v>
      </c>
      <c r="AH16" s="147">
        <v>2.2166713779154859</v>
      </c>
      <c r="AI16" s="148">
        <v>7.3311406529955048E-2</v>
      </c>
      <c r="AJ16" s="148">
        <v>0.29531932647091708</v>
      </c>
      <c r="AK16" s="148">
        <v>1.8480406449146138</v>
      </c>
      <c r="AL16" s="147">
        <v>0.28713043265434951</v>
      </c>
      <c r="AM16" s="148">
        <v>1.1963768027264563E-2</v>
      </c>
      <c r="AN16" s="148">
        <v>1.1963768027264563E-2</v>
      </c>
      <c r="AO16" s="148">
        <v>0</v>
      </c>
      <c r="AP16" s="148">
        <v>1.1963768027264563E-2</v>
      </c>
      <c r="AQ16" s="148">
        <v>0.25123912857255581</v>
      </c>
      <c r="AR16" s="147">
        <v>0.50291579351984883</v>
      </c>
      <c r="AS16" s="147">
        <v>8.3746376190851943E-2</v>
      </c>
      <c r="AT16" s="148">
        <v>0</v>
      </c>
      <c r="AU16" s="148">
        <v>2.3927536054529127E-2</v>
      </c>
      <c r="AV16" s="148">
        <v>0</v>
      </c>
      <c r="AW16" s="148">
        <v>5.9818840136322812E-2</v>
      </c>
      <c r="AX16" s="147">
        <v>0</v>
      </c>
      <c r="AY16" s="148">
        <v>0</v>
      </c>
      <c r="AZ16" s="148">
        <v>0</v>
      </c>
      <c r="BA16" s="148">
        <v>0</v>
      </c>
      <c r="BB16" s="147">
        <v>4.6060506904968568</v>
      </c>
      <c r="BC16" s="148">
        <v>0</v>
      </c>
      <c r="BD16" s="147">
        <v>4.6060506904968568</v>
      </c>
      <c r="BE16" s="148">
        <v>0.6340797054450219</v>
      </c>
      <c r="BF16" s="148">
        <v>0</v>
      </c>
      <c r="BG16" s="148">
        <v>3.9719709850518345</v>
      </c>
      <c r="BH16" s="148">
        <v>0</v>
      </c>
      <c r="BI16" s="148">
        <v>0</v>
      </c>
      <c r="BJ16" s="147">
        <v>4.6060506904968568</v>
      </c>
      <c r="BK16" s="148">
        <v>4.6060506904968568</v>
      </c>
      <c r="BL16" s="148">
        <v>0</v>
      </c>
      <c r="BM16" s="148">
        <v>0</v>
      </c>
      <c r="BN16" s="148">
        <v>0</v>
      </c>
      <c r="BO16" s="147">
        <v>0</v>
      </c>
      <c r="BP16" s="147">
        <v>0</v>
      </c>
      <c r="BQ16" s="147">
        <v>0</v>
      </c>
      <c r="BR16" s="148">
        <v>0</v>
      </c>
      <c r="BS16" s="148">
        <v>0</v>
      </c>
      <c r="BT16" s="147">
        <v>1.4216715778422718E-2</v>
      </c>
      <c r="BU16" s="148">
        <v>1.0490389567498582E-2</v>
      </c>
      <c r="BV16" s="148">
        <v>3.7263262109241361E-3</v>
      </c>
      <c r="BW16" s="147">
        <v>1.576575319422175E-2</v>
      </c>
      <c r="BX16" s="148">
        <v>1.2717294488895076E-2</v>
      </c>
      <c r="BY16" s="148">
        <v>3.4337921474355079E-4</v>
      </c>
      <c r="BZ16" s="148">
        <v>2.7050794905831227E-3</v>
      </c>
      <c r="CA16" s="147">
        <v>0</v>
      </c>
      <c r="CB16" s="147">
        <v>0</v>
      </c>
      <c r="CC16" s="158">
        <v>75.626370419053643</v>
      </c>
      <c r="CD16" s="148">
        <v>67.177205081209266</v>
      </c>
      <c r="CE16" s="148">
        <v>1.3399420190536311</v>
      </c>
      <c r="CF16" s="148">
        <v>7.1092233187907388</v>
      </c>
      <c r="CG16" s="153">
        <v>-60109.858389123576</v>
      </c>
      <c r="CH16" s="153">
        <v>0</v>
      </c>
      <c r="CI16" s="153">
        <v>0</v>
      </c>
      <c r="CJ16" s="149"/>
      <c r="CK16" s="151">
        <v>1441268.2032771891</v>
      </c>
      <c r="CL16" s="144" t="str">
        <f>IF(ROUND(SUM(CK16),1)&gt;ROUND(SUM(Tabel_A!CK16),1),"Supply &lt; Use",IF(ROUND(SUM(CK16),1)&lt;ROUND(SUM(Tabel_A!CK16),1),"Supply &gt; Use",""))</f>
        <v/>
      </c>
    </row>
    <row r="17" spans="1:90" s="157" customFormat="1" ht="26.25" customHeight="1" x14ac:dyDescent="0.25">
      <c r="A17" s="278" t="s">
        <v>36</v>
      </c>
      <c r="B17" s="210" t="s">
        <v>178</v>
      </c>
      <c r="C17" s="146">
        <v>471183.63368358178</v>
      </c>
      <c r="D17" s="147">
        <v>18144.893645849064</v>
      </c>
      <c r="E17" s="148">
        <v>18144.85860704034</v>
      </c>
      <c r="F17" s="148">
        <v>3.5038808723187972E-2</v>
      </c>
      <c r="G17" s="148">
        <v>0</v>
      </c>
      <c r="H17" s="147">
        <v>2126.2798205086665</v>
      </c>
      <c r="I17" s="147">
        <v>234006.90690172222</v>
      </c>
      <c r="J17" s="148">
        <v>38932.636628201879</v>
      </c>
      <c r="K17" s="148">
        <v>3948.8736939606606</v>
      </c>
      <c r="L17" s="148">
        <v>394.08661701420056</v>
      </c>
      <c r="M17" s="148">
        <v>3333.0613145351435</v>
      </c>
      <c r="N17" s="148">
        <v>2683.7613106898007</v>
      </c>
      <c r="O17" s="148">
        <v>20855.84886721614</v>
      </c>
      <c r="P17" s="148">
        <v>105312.81334530725</v>
      </c>
      <c r="Q17" s="148">
        <v>3973.2971390809203</v>
      </c>
      <c r="R17" s="148">
        <v>690.87165724349813</v>
      </c>
      <c r="S17" s="148">
        <v>20402.883295875443</v>
      </c>
      <c r="T17" s="148">
        <v>25617.649586975469</v>
      </c>
      <c r="U17" s="148">
        <v>1880.280248110771</v>
      </c>
      <c r="V17" s="148">
        <v>618.83531479681437</v>
      </c>
      <c r="W17" s="148">
        <v>429.77363737968045</v>
      </c>
      <c r="X17" s="148">
        <v>1724.1432209975053</v>
      </c>
      <c r="Y17" s="148">
        <v>1239.7486310489639</v>
      </c>
      <c r="Z17" s="148">
        <v>315.46694536246548</v>
      </c>
      <c r="AA17" s="148">
        <v>611.71342303856591</v>
      </c>
      <c r="AB17" s="148">
        <v>1041.1620248870613</v>
      </c>
      <c r="AC17" s="147">
        <v>132678.65125097611</v>
      </c>
      <c r="AD17" s="147">
        <v>2094.0521324925535</v>
      </c>
      <c r="AE17" s="148">
        <v>532.72097650831279</v>
      </c>
      <c r="AF17" s="148">
        <v>1561.3311559842407</v>
      </c>
      <c r="AG17" s="147">
        <v>6673.3250081168444</v>
      </c>
      <c r="AH17" s="147">
        <v>14977.827326562441</v>
      </c>
      <c r="AI17" s="148">
        <v>2079.7892859622434</v>
      </c>
      <c r="AJ17" s="148">
        <v>5410.963994767123</v>
      </c>
      <c r="AK17" s="148">
        <v>7487.0740458330747</v>
      </c>
      <c r="AL17" s="147">
        <v>4271.603422067009</v>
      </c>
      <c r="AM17" s="148">
        <v>1435.2744947227504</v>
      </c>
      <c r="AN17" s="148">
        <v>11.128309434954044</v>
      </c>
      <c r="AO17" s="148">
        <v>2.8857401293849669</v>
      </c>
      <c r="AP17" s="148">
        <v>2514.4548337935562</v>
      </c>
      <c r="AQ17" s="148">
        <v>307.86004398636391</v>
      </c>
      <c r="AR17" s="147">
        <v>8295.4206086135346</v>
      </c>
      <c r="AS17" s="147">
        <v>2709.2874250642949</v>
      </c>
      <c r="AT17" s="148">
        <v>746.78472451008065</v>
      </c>
      <c r="AU17" s="148">
        <v>714.45805649990325</v>
      </c>
      <c r="AV17" s="148">
        <v>213.49665516019408</v>
      </c>
      <c r="AW17" s="148">
        <v>1034.547988894117</v>
      </c>
      <c r="AX17" s="147">
        <v>1496.457240893938</v>
      </c>
      <c r="AY17" s="148">
        <v>747.63782678168559</v>
      </c>
      <c r="AZ17" s="148">
        <v>289.27777226599432</v>
      </c>
      <c r="BA17" s="148">
        <v>459.5416418462579</v>
      </c>
      <c r="BB17" s="147">
        <v>439.17572504920133</v>
      </c>
      <c r="BC17" s="148">
        <v>0</v>
      </c>
      <c r="BD17" s="147">
        <v>9204.5878058356029</v>
      </c>
      <c r="BE17" s="148">
        <v>6407.2004466180315</v>
      </c>
      <c r="BF17" s="148">
        <v>771.25182402466601</v>
      </c>
      <c r="BG17" s="148">
        <v>1370.9411522691728</v>
      </c>
      <c r="BH17" s="148">
        <v>253.46508325787354</v>
      </c>
      <c r="BI17" s="148">
        <v>401.72929966585798</v>
      </c>
      <c r="BJ17" s="147">
        <v>3660.7741407107806</v>
      </c>
      <c r="BK17" s="148">
        <v>187.57579670069271</v>
      </c>
      <c r="BL17" s="148">
        <v>2768.554214045731</v>
      </c>
      <c r="BM17" s="148">
        <v>238.47514168188232</v>
      </c>
      <c r="BN17" s="148">
        <v>466.16898828247463</v>
      </c>
      <c r="BO17" s="147">
        <v>6611.2936644316696</v>
      </c>
      <c r="BP17" s="147">
        <v>6043.069296356367</v>
      </c>
      <c r="BQ17" s="147">
        <v>9403.0419189729273</v>
      </c>
      <c r="BR17" s="148">
        <v>5576.518514309716</v>
      </c>
      <c r="BS17" s="148">
        <v>3826.5234046632113</v>
      </c>
      <c r="BT17" s="147">
        <v>3771.7957836403175</v>
      </c>
      <c r="BU17" s="148">
        <v>1976.9963020163987</v>
      </c>
      <c r="BV17" s="148">
        <v>1794.7994816239186</v>
      </c>
      <c r="BW17" s="147">
        <v>3801.5399526029714</v>
      </c>
      <c r="BX17" s="148">
        <v>871.38334307229184</v>
      </c>
      <c r="BY17" s="148">
        <v>275.41805712717218</v>
      </c>
      <c r="BZ17" s="148">
        <v>2654.7385524035071</v>
      </c>
      <c r="CA17" s="147">
        <v>773.65061311533429</v>
      </c>
      <c r="CB17" s="147">
        <v>0</v>
      </c>
      <c r="CC17" s="158">
        <v>139665.9786704685</v>
      </c>
      <c r="CD17" s="148">
        <v>114796.43369983151</v>
      </c>
      <c r="CE17" s="148">
        <v>72.878683230249536</v>
      </c>
      <c r="CF17" s="148">
        <v>24796.666287406733</v>
      </c>
      <c r="CG17" s="153">
        <v>-11270.993578450405</v>
      </c>
      <c r="CH17" s="153">
        <v>54.501224399999046</v>
      </c>
      <c r="CI17" s="153">
        <v>11153.5</v>
      </c>
      <c r="CJ17" s="149"/>
      <c r="CK17" s="151">
        <v>610786.61999999988</v>
      </c>
      <c r="CL17" s="144" t="str">
        <f>IF(ROUND(SUM(CK17),1)&gt;ROUND(SUM(Tabel_A!CK17),1),"Supply &lt; Use",IF(ROUND(SUM(CK17),1)&lt;ROUND(SUM(Tabel_A!CK17),1),"Supply &gt; Use",""))</f>
        <v/>
      </c>
    </row>
    <row r="18" spans="1:90" s="157" customFormat="1" ht="26.25" customHeight="1" x14ac:dyDescent="0.25">
      <c r="A18" s="278" t="s">
        <v>37</v>
      </c>
      <c r="B18" s="210" t="s">
        <v>179</v>
      </c>
      <c r="C18" s="146">
        <v>18231.333202949987</v>
      </c>
      <c r="D18" s="147">
        <v>274.7748091376219</v>
      </c>
      <c r="E18" s="148">
        <v>9.1594112120559092</v>
      </c>
      <c r="F18" s="148">
        <v>198.38873845196082</v>
      </c>
      <c r="G18" s="148">
        <v>67.226659473605196</v>
      </c>
      <c r="H18" s="147">
        <v>107.13887133040915</v>
      </c>
      <c r="I18" s="147">
        <v>2345.4208909026161</v>
      </c>
      <c r="J18" s="148">
        <v>48.91305078551818</v>
      </c>
      <c r="K18" s="148">
        <v>16.502845312383428</v>
      </c>
      <c r="L18" s="148">
        <v>16.258662698397195</v>
      </c>
      <c r="M18" s="148">
        <v>8.1678105682801938</v>
      </c>
      <c r="N18" s="148">
        <v>24.381311398963632</v>
      </c>
      <c r="O18" s="148">
        <v>1036.4460302065049</v>
      </c>
      <c r="P18" s="148">
        <v>256.37378946871672</v>
      </c>
      <c r="Q18" s="148">
        <v>7.0381931915092917</v>
      </c>
      <c r="R18" s="148">
        <v>32.530267232646011</v>
      </c>
      <c r="S18" s="148">
        <v>162.25847415962437</v>
      </c>
      <c r="T18" s="148">
        <v>1.3575021730666426</v>
      </c>
      <c r="U18" s="148">
        <v>326.15213375710323</v>
      </c>
      <c r="V18" s="148">
        <v>12.36163088026318</v>
      </c>
      <c r="W18" s="148">
        <v>9.8422816069706638</v>
      </c>
      <c r="X18" s="148">
        <v>57.831573477600166</v>
      </c>
      <c r="Y18" s="148">
        <v>21.762264451360643</v>
      </c>
      <c r="Z18" s="148">
        <v>6.0151643407248319</v>
      </c>
      <c r="AA18" s="148">
        <v>19.658778893787463</v>
      </c>
      <c r="AB18" s="148">
        <v>281.56912629919526</v>
      </c>
      <c r="AC18" s="147">
        <v>0</v>
      </c>
      <c r="AD18" s="147">
        <v>68.007493723550581</v>
      </c>
      <c r="AE18" s="148">
        <v>20.989735073263059</v>
      </c>
      <c r="AF18" s="148">
        <v>47.017758650287519</v>
      </c>
      <c r="AG18" s="147">
        <v>1493.9337695200261</v>
      </c>
      <c r="AH18" s="147">
        <v>1116.5862012243647</v>
      </c>
      <c r="AI18" s="148">
        <v>176.20767981904038</v>
      </c>
      <c r="AJ18" s="148">
        <v>741.38449887575382</v>
      </c>
      <c r="AK18" s="148">
        <v>198.99402252957046</v>
      </c>
      <c r="AL18" s="147">
        <v>2727.2923144335728</v>
      </c>
      <c r="AM18" s="148">
        <v>1494.8344527861852</v>
      </c>
      <c r="AN18" s="148">
        <v>2.470741528288209</v>
      </c>
      <c r="AO18" s="148">
        <v>101.41498555599648</v>
      </c>
      <c r="AP18" s="148">
        <v>1082.9604433409925</v>
      </c>
      <c r="AQ18" s="148">
        <v>45.611691222110544</v>
      </c>
      <c r="AR18" s="147">
        <v>103.8074221564962</v>
      </c>
      <c r="AS18" s="147">
        <v>386.41538929197401</v>
      </c>
      <c r="AT18" s="148">
        <v>11.710218201810514</v>
      </c>
      <c r="AU18" s="148">
        <v>67.396797673504125</v>
      </c>
      <c r="AV18" s="148">
        <v>16.093740677727389</v>
      </c>
      <c r="AW18" s="148">
        <v>291.21463273893198</v>
      </c>
      <c r="AX18" s="147">
        <v>219.17273903363977</v>
      </c>
      <c r="AY18" s="148">
        <v>1.903780230155549E-3</v>
      </c>
      <c r="AZ18" s="148">
        <v>51.774964999283604</v>
      </c>
      <c r="BA18" s="148">
        <v>167.39587025412601</v>
      </c>
      <c r="BB18" s="147">
        <v>100.15517218964993</v>
      </c>
      <c r="BC18" s="148">
        <v>0</v>
      </c>
      <c r="BD18" s="147">
        <v>1428.116280410937</v>
      </c>
      <c r="BE18" s="148">
        <v>636.62339308771698</v>
      </c>
      <c r="BF18" s="148">
        <v>669.13044517446474</v>
      </c>
      <c r="BG18" s="148">
        <v>9.080321082407476</v>
      </c>
      <c r="BH18" s="148">
        <v>97.970192879726596</v>
      </c>
      <c r="BI18" s="148">
        <v>15.311928186621433</v>
      </c>
      <c r="BJ18" s="147">
        <v>3400.974613245261</v>
      </c>
      <c r="BK18" s="148">
        <v>2951.639708671456</v>
      </c>
      <c r="BL18" s="148">
        <v>51.206600109601489</v>
      </c>
      <c r="BM18" s="148">
        <v>33.60571425827419</v>
      </c>
      <c r="BN18" s="148">
        <v>364.52259020592948</v>
      </c>
      <c r="BO18" s="147">
        <v>2027.9574411163576</v>
      </c>
      <c r="BP18" s="147">
        <v>143.69648571071951</v>
      </c>
      <c r="BQ18" s="147">
        <v>1794.8470001750552</v>
      </c>
      <c r="BR18" s="148">
        <v>1605.2590545039275</v>
      </c>
      <c r="BS18" s="148">
        <v>189.58794567112778</v>
      </c>
      <c r="BT18" s="147">
        <v>86.831408672734753</v>
      </c>
      <c r="BU18" s="148">
        <v>47.462404600745927</v>
      </c>
      <c r="BV18" s="148">
        <v>39.369004071988826</v>
      </c>
      <c r="BW18" s="147">
        <v>405.78636952418566</v>
      </c>
      <c r="BX18" s="148">
        <v>32.447291873471244</v>
      </c>
      <c r="BY18" s="148">
        <v>10.222074112012805</v>
      </c>
      <c r="BZ18" s="148">
        <v>363.11700353870162</v>
      </c>
      <c r="CA18" s="147">
        <v>0.41853115081172887</v>
      </c>
      <c r="CB18" s="147">
        <v>0</v>
      </c>
      <c r="CC18" s="158">
        <v>40879.564987798985</v>
      </c>
      <c r="CD18" s="148">
        <v>279.10246097257073</v>
      </c>
      <c r="CE18" s="148">
        <v>39708.496529511394</v>
      </c>
      <c r="CF18" s="148">
        <v>891.96599731501874</v>
      </c>
      <c r="CG18" s="153">
        <v>-28590.488287148997</v>
      </c>
      <c r="CH18" s="153">
        <v>-3.5999996725877281E-6</v>
      </c>
      <c r="CI18" s="153">
        <v>218368.6</v>
      </c>
      <c r="CJ18" s="149"/>
      <c r="CK18" s="151">
        <v>248889.00989999998</v>
      </c>
      <c r="CL18" s="144" t="str">
        <f>IF(ROUND(SUM(CK18),1)&gt;ROUND(SUM(Tabel_A!CK18),1),"Supply &lt; Use",IF(ROUND(SUM(CK18),1)&lt;ROUND(SUM(Tabel_A!CK18),1),"Supply &gt; Use",""))</f>
        <v/>
      </c>
    </row>
    <row r="19" spans="1:90" s="157" customFormat="1" ht="26.25" customHeight="1" x14ac:dyDescent="0.25">
      <c r="A19" s="278" t="s">
        <v>38</v>
      </c>
      <c r="B19" s="210" t="s">
        <v>180</v>
      </c>
      <c r="C19" s="146">
        <v>63208.185509351431</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122.16443017200001</v>
      </c>
      <c r="AD19" s="147">
        <v>0</v>
      </c>
      <c r="AE19" s="148">
        <v>0</v>
      </c>
      <c r="AF19" s="148">
        <v>0</v>
      </c>
      <c r="AG19" s="147">
        <v>0</v>
      </c>
      <c r="AH19" s="147">
        <v>0</v>
      </c>
      <c r="AI19" s="148">
        <v>0</v>
      </c>
      <c r="AJ19" s="148">
        <v>0</v>
      </c>
      <c r="AK19" s="148">
        <v>0</v>
      </c>
      <c r="AL19" s="147">
        <v>61684.5283453472</v>
      </c>
      <c r="AM19" s="148">
        <v>0</v>
      </c>
      <c r="AN19" s="148">
        <v>0</v>
      </c>
      <c r="AO19" s="148">
        <v>61684.5283453472</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1401.4927338322304</v>
      </c>
      <c r="BP19" s="147">
        <v>0</v>
      </c>
      <c r="BQ19" s="147">
        <v>0</v>
      </c>
      <c r="BR19" s="148">
        <v>0</v>
      </c>
      <c r="BS19" s="148">
        <v>0</v>
      </c>
      <c r="BT19" s="147">
        <v>0</v>
      </c>
      <c r="BU19" s="148">
        <v>0</v>
      </c>
      <c r="BV19" s="148">
        <v>0</v>
      </c>
      <c r="BW19" s="147">
        <v>0</v>
      </c>
      <c r="BX19" s="148">
        <v>0</v>
      </c>
      <c r="BY19" s="148">
        <v>0</v>
      </c>
      <c r="BZ19" s="148">
        <v>0</v>
      </c>
      <c r="CA19" s="147">
        <v>0</v>
      </c>
      <c r="CB19" s="147">
        <v>0</v>
      </c>
      <c r="CC19" s="158">
        <v>0</v>
      </c>
      <c r="CD19" s="148">
        <v>0</v>
      </c>
      <c r="CE19" s="148">
        <v>0</v>
      </c>
      <c r="CF19" s="148">
        <v>0</v>
      </c>
      <c r="CG19" s="153">
        <v>-713.47550935143954</v>
      </c>
      <c r="CH19" s="153">
        <v>0</v>
      </c>
      <c r="CI19" s="153">
        <v>88500.7</v>
      </c>
      <c r="CJ19" s="149"/>
      <c r="CK19" s="151">
        <v>150995.40999999997</v>
      </c>
      <c r="CL19" s="144" t="str">
        <f>IF(ROUND(SUM(CK19),1)&gt;ROUND(SUM(Tabel_A!CK19),1),"Supply &lt; Use",IF(ROUND(SUM(CK19),1)&lt;ROUND(SUM(Tabel_A!CK19),1),"Supply &gt; Use",""))</f>
        <v/>
      </c>
    </row>
    <row r="20" spans="1:90" s="157" customFormat="1" ht="26.25" customHeight="1" x14ac:dyDescent="0.25">
      <c r="A20" s="278" t="s">
        <v>39</v>
      </c>
      <c r="B20" s="210" t="s">
        <v>181</v>
      </c>
      <c r="C20" s="146">
        <v>216089.07102869931</v>
      </c>
      <c r="D20" s="147">
        <v>0</v>
      </c>
      <c r="E20" s="148">
        <v>0</v>
      </c>
      <c r="F20" s="148">
        <v>0</v>
      </c>
      <c r="G20" s="148">
        <v>0</v>
      </c>
      <c r="H20" s="147">
        <v>0</v>
      </c>
      <c r="I20" s="147">
        <v>216089.07102869931</v>
      </c>
      <c r="J20" s="148">
        <v>0</v>
      </c>
      <c r="K20" s="148">
        <v>0</v>
      </c>
      <c r="L20" s="148">
        <v>0</v>
      </c>
      <c r="M20" s="148">
        <v>0</v>
      </c>
      <c r="N20" s="148">
        <v>0</v>
      </c>
      <c r="O20" s="148">
        <v>0</v>
      </c>
      <c r="P20" s="148">
        <v>216089.07102869931</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v>0</v>
      </c>
      <c r="CD20" s="148">
        <v>0</v>
      </c>
      <c r="CE20" s="148">
        <v>0</v>
      </c>
      <c r="CF20" s="148">
        <v>0</v>
      </c>
      <c r="CG20" s="153">
        <v>19448.440000000061</v>
      </c>
      <c r="CH20" s="153">
        <v>-2487.1110286993207</v>
      </c>
      <c r="CI20" s="153">
        <v>94195.199999999997</v>
      </c>
      <c r="CJ20" s="149"/>
      <c r="CK20" s="151">
        <v>327245.60000000003</v>
      </c>
      <c r="CL20" s="144" t="str">
        <f>IF(ROUND(SUM(CK20),1)&gt;ROUND(SUM(Tabel_A!CK20),1),"Supply &lt; Use",IF(ROUND(SUM(CK20),1)&lt;ROUND(SUM(Tabel_A!CK20),1),"Supply &gt; Use",""))</f>
        <v/>
      </c>
    </row>
    <row r="21" spans="1:90" s="157" customFormat="1" ht="26.25" customHeight="1" x14ac:dyDescent="0.25">
      <c r="A21" s="278" t="s">
        <v>40</v>
      </c>
      <c r="B21" s="210" t="s">
        <v>182</v>
      </c>
      <c r="C21" s="146">
        <v>169963.28685564225</v>
      </c>
      <c r="D21" s="147">
        <v>12396.556788787999</v>
      </c>
      <c r="E21" s="148">
        <v>7531.6631911536124</v>
      </c>
      <c r="F21" s="148">
        <v>4040.6190736187673</v>
      </c>
      <c r="G21" s="148">
        <v>824.27452401561868</v>
      </c>
      <c r="H21" s="147">
        <v>394.62497714477911</v>
      </c>
      <c r="I21" s="147">
        <v>19260.954584963209</v>
      </c>
      <c r="J21" s="148">
        <v>3324.880696385103</v>
      </c>
      <c r="K21" s="148">
        <v>376.36733966960315</v>
      </c>
      <c r="L21" s="148">
        <v>721.66445833587591</v>
      </c>
      <c r="M21" s="148">
        <v>455.4199929447891</v>
      </c>
      <c r="N21" s="148">
        <v>213.78686360452434</v>
      </c>
      <c r="O21" s="148">
        <v>7314.7314439364645</v>
      </c>
      <c r="P21" s="148">
        <v>232.36326590429081</v>
      </c>
      <c r="Q21" s="148">
        <v>463.28044987042671</v>
      </c>
      <c r="R21" s="148">
        <v>505.22113881218058</v>
      </c>
      <c r="S21" s="148">
        <v>1470.7141818914749</v>
      </c>
      <c r="T21" s="148">
        <v>1314.2880663538422</v>
      </c>
      <c r="U21" s="148">
        <v>801.11031506126881</v>
      </c>
      <c r="V21" s="148">
        <v>306.70292089552368</v>
      </c>
      <c r="W21" s="148">
        <v>270.62003288700748</v>
      </c>
      <c r="X21" s="148">
        <v>449.31925894697508</v>
      </c>
      <c r="Y21" s="148">
        <v>286.87203281860269</v>
      </c>
      <c r="Z21" s="148">
        <v>75.888159884961567</v>
      </c>
      <c r="AA21" s="148">
        <v>380.46256143374649</v>
      </c>
      <c r="AB21" s="148">
        <v>297.26140532654472</v>
      </c>
      <c r="AC21" s="147">
        <v>936.74557256936305</v>
      </c>
      <c r="AD21" s="147">
        <v>4059.1682085312427</v>
      </c>
      <c r="AE21" s="148">
        <v>129.04387627123987</v>
      </c>
      <c r="AF21" s="148">
        <v>3930.124332260003</v>
      </c>
      <c r="AG21" s="147">
        <v>18833.280592370233</v>
      </c>
      <c r="AH21" s="147">
        <v>17044.554850741944</v>
      </c>
      <c r="AI21" s="148">
        <v>4973.0632100493003</v>
      </c>
      <c r="AJ21" s="148">
        <v>8184.3560649463434</v>
      </c>
      <c r="AK21" s="148">
        <v>3887.1355757463007</v>
      </c>
      <c r="AL21" s="147">
        <v>58202.536436767303</v>
      </c>
      <c r="AM21" s="148">
        <v>44046.756254637265</v>
      </c>
      <c r="AN21" s="148">
        <v>8931.4135887573175</v>
      </c>
      <c r="AO21" s="148">
        <v>7.8610103741688704</v>
      </c>
      <c r="AP21" s="148">
        <v>3795.122401737618</v>
      </c>
      <c r="AQ21" s="148">
        <v>1421.3831812609317</v>
      </c>
      <c r="AR21" s="147">
        <v>3228.7782125839453</v>
      </c>
      <c r="AS21" s="147">
        <v>2948.7268204941556</v>
      </c>
      <c r="AT21" s="148">
        <v>436.49787364336157</v>
      </c>
      <c r="AU21" s="148">
        <v>164.55897147258722</v>
      </c>
      <c r="AV21" s="148">
        <v>275.73936333798116</v>
      </c>
      <c r="AW21" s="148">
        <v>2071.9306120402257</v>
      </c>
      <c r="AX21" s="147">
        <v>0</v>
      </c>
      <c r="AY21" s="148">
        <v>0</v>
      </c>
      <c r="AZ21" s="148">
        <v>0</v>
      </c>
      <c r="BA21" s="148">
        <v>0</v>
      </c>
      <c r="BB21" s="147">
        <v>2470.5352141277231</v>
      </c>
      <c r="BC21" s="148">
        <v>0</v>
      </c>
      <c r="BD21" s="147">
        <v>6120.4658323945378</v>
      </c>
      <c r="BE21" s="148">
        <v>3464.7976514864677</v>
      </c>
      <c r="BF21" s="148">
        <v>2190.6293935739759</v>
      </c>
      <c r="BG21" s="148">
        <v>177.87869727728241</v>
      </c>
      <c r="BH21" s="148">
        <v>50.68881819893123</v>
      </c>
      <c r="BI21" s="148">
        <v>236.4712718578802</v>
      </c>
      <c r="BJ21" s="147">
        <v>6835.2922342235815</v>
      </c>
      <c r="BK21" s="148">
        <v>2081.8569879056859</v>
      </c>
      <c r="BL21" s="148">
        <v>243.08315250028906</v>
      </c>
      <c r="BM21" s="148">
        <v>89.701979191734324</v>
      </c>
      <c r="BN21" s="148">
        <v>4420.6501146258724</v>
      </c>
      <c r="BO21" s="147">
        <v>6716.9803467165602</v>
      </c>
      <c r="BP21" s="147">
        <v>2189.8332767611055</v>
      </c>
      <c r="BQ21" s="147">
        <v>7170.6231827262509</v>
      </c>
      <c r="BR21" s="148">
        <v>4746.8309857029999</v>
      </c>
      <c r="BS21" s="148">
        <v>2423.7921970232505</v>
      </c>
      <c r="BT21" s="147">
        <v>438.40779517809597</v>
      </c>
      <c r="BU21" s="148">
        <v>254.45040958455775</v>
      </c>
      <c r="BV21" s="148">
        <v>183.95738559353822</v>
      </c>
      <c r="BW21" s="147">
        <v>715.22192856024049</v>
      </c>
      <c r="BX21" s="148">
        <v>121.73895747930766</v>
      </c>
      <c r="BY21" s="148">
        <v>217.08527443315737</v>
      </c>
      <c r="BZ21" s="148">
        <v>376.39769664777543</v>
      </c>
      <c r="CA21" s="147">
        <v>0</v>
      </c>
      <c r="CB21" s="147">
        <v>0</v>
      </c>
      <c r="CC21" s="158">
        <v>62452.683103140822</v>
      </c>
      <c r="CD21" s="148">
        <v>0</v>
      </c>
      <c r="CE21" s="148">
        <v>62452.683103140822</v>
      </c>
      <c r="CF21" s="148">
        <v>0</v>
      </c>
      <c r="CG21" s="153">
        <v>-64581.673739383579</v>
      </c>
      <c r="CH21" s="153">
        <v>-3.5999983083456755E-6</v>
      </c>
      <c r="CI21" s="153">
        <v>436842.277734</v>
      </c>
      <c r="CJ21" s="149"/>
      <c r="CK21" s="151">
        <v>604676.57394979952</v>
      </c>
      <c r="CL21" s="144" t="str">
        <f>IF(ROUND(SUM(CK21),1)&gt;ROUND(SUM(Tabel_A!CK21),1),"Supply &lt; Use",IF(ROUND(SUM(CK21),1)&lt;ROUND(SUM(Tabel_A!CK21),1),"Supply &gt; Use",""))</f>
        <v/>
      </c>
    </row>
    <row r="22" spans="1:90" s="157" customFormat="1" ht="26.25" customHeight="1" x14ac:dyDescent="0.25">
      <c r="A22" s="278" t="s">
        <v>41</v>
      </c>
      <c r="B22" s="210" t="s">
        <v>183</v>
      </c>
      <c r="C22" s="146">
        <v>46465.518099620713</v>
      </c>
      <c r="D22" s="147">
        <v>13187.321274804779</v>
      </c>
      <c r="E22" s="148">
        <v>8148.5907250673699</v>
      </c>
      <c r="F22" s="148">
        <v>2561.4544488346405</v>
      </c>
      <c r="G22" s="148">
        <v>2477.276100902769</v>
      </c>
      <c r="H22" s="147">
        <v>196.92517520198766</v>
      </c>
      <c r="I22" s="147">
        <v>6300.90287202125</v>
      </c>
      <c r="J22" s="148">
        <v>1096.5843320835274</v>
      </c>
      <c r="K22" s="148">
        <v>76.515149892140897</v>
      </c>
      <c r="L22" s="148">
        <v>325.92665287085333</v>
      </c>
      <c r="M22" s="148">
        <v>47.997689687864018</v>
      </c>
      <c r="N22" s="148">
        <v>35.140206449012481</v>
      </c>
      <c r="O22" s="148">
        <v>62.924692105410827</v>
      </c>
      <c r="P22" s="148">
        <v>902.41617911755952</v>
      </c>
      <c r="Q22" s="148">
        <v>57.388458979682397</v>
      </c>
      <c r="R22" s="148">
        <v>551.86836809234853</v>
      </c>
      <c r="S22" s="148">
        <v>1548.3784932475887</v>
      </c>
      <c r="T22" s="148">
        <v>405.76488302739006</v>
      </c>
      <c r="U22" s="148">
        <v>208.80431586470667</v>
      </c>
      <c r="V22" s="148">
        <v>53.085531042963474</v>
      </c>
      <c r="W22" s="148">
        <v>36.833562715813343</v>
      </c>
      <c r="X22" s="148">
        <v>175.04073564011145</v>
      </c>
      <c r="Y22" s="148">
        <v>83.03852490815143</v>
      </c>
      <c r="Z22" s="148">
        <v>36.13075903625959</v>
      </c>
      <c r="AA22" s="148">
        <v>478.60366100299609</v>
      </c>
      <c r="AB22" s="148">
        <v>118.46067625687017</v>
      </c>
      <c r="AC22" s="147">
        <v>186.05802582112432</v>
      </c>
      <c r="AD22" s="147">
        <v>1843.8123834314461</v>
      </c>
      <c r="AE22" s="148">
        <v>436.67460036831113</v>
      </c>
      <c r="AF22" s="148">
        <v>1407.137783063135</v>
      </c>
      <c r="AG22" s="147">
        <v>5510.1971912698982</v>
      </c>
      <c r="AH22" s="147">
        <v>3995.9542986212236</v>
      </c>
      <c r="AI22" s="148">
        <v>566.57908401072746</v>
      </c>
      <c r="AJ22" s="148">
        <v>1107.2023747748794</v>
      </c>
      <c r="AK22" s="148">
        <v>2322.1728398356167</v>
      </c>
      <c r="AL22" s="147">
        <v>1585.3309667715375</v>
      </c>
      <c r="AM22" s="148">
        <v>1299.8489814049058</v>
      </c>
      <c r="AN22" s="148">
        <v>0.53907959503389336</v>
      </c>
      <c r="AO22" s="148">
        <v>0.60635587251758993</v>
      </c>
      <c r="AP22" s="148">
        <v>219.54012496415311</v>
      </c>
      <c r="AQ22" s="148">
        <v>64.796424934927302</v>
      </c>
      <c r="AR22" s="147">
        <v>1347.7014489405417</v>
      </c>
      <c r="AS22" s="147">
        <v>660.41597273258128</v>
      </c>
      <c r="AT22" s="148">
        <v>33.2599404839127</v>
      </c>
      <c r="AU22" s="148">
        <v>517.39340303403731</v>
      </c>
      <c r="AV22" s="148">
        <v>36.626608276106978</v>
      </c>
      <c r="AW22" s="148">
        <v>73.136020938524283</v>
      </c>
      <c r="AX22" s="147">
        <v>267.99187655984673</v>
      </c>
      <c r="AY22" s="148">
        <v>146.3408399543832</v>
      </c>
      <c r="AZ22" s="148">
        <v>66.693444673150623</v>
      </c>
      <c r="BA22" s="148">
        <v>54.957591932312909</v>
      </c>
      <c r="BB22" s="147">
        <v>65.196398869855472</v>
      </c>
      <c r="BC22" s="148">
        <v>0</v>
      </c>
      <c r="BD22" s="147">
        <v>1320.9092067742115</v>
      </c>
      <c r="BE22" s="148">
        <v>842.1045174702225</v>
      </c>
      <c r="BF22" s="148">
        <v>86.476587078908267</v>
      </c>
      <c r="BG22" s="148">
        <v>307.48446151964947</v>
      </c>
      <c r="BH22" s="148">
        <v>34.197178728572538</v>
      </c>
      <c r="BI22" s="148">
        <v>50.646461976858731</v>
      </c>
      <c r="BJ22" s="147">
        <v>466.83824744465147</v>
      </c>
      <c r="BK22" s="148">
        <v>20.079241082950745</v>
      </c>
      <c r="BL22" s="148">
        <v>275.32159491283545</v>
      </c>
      <c r="BM22" s="148">
        <v>25.088854848347562</v>
      </c>
      <c r="BN22" s="148">
        <v>146.34855660051767</v>
      </c>
      <c r="BO22" s="147">
        <v>1319.1417312886626</v>
      </c>
      <c r="BP22" s="147">
        <v>1423.1058975931132</v>
      </c>
      <c r="BQ22" s="147">
        <v>1100.637454090408</v>
      </c>
      <c r="BR22" s="148">
        <v>579.20672617007131</v>
      </c>
      <c r="BS22" s="148">
        <v>521.43072792033661</v>
      </c>
      <c r="BT22" s="147">
        <v>2522.6558632814995</v>
      </c>
      <c r="BU22" s="148">
        <v>1241.0552921981052</v>
      </c>
      <c r="BV22" s="148">
        <v>1281.600571083394</v>
      </c>
      <c r="BW22" s="147">
        <v>2505.972804162554</v>
      </c>
      <c r="BX22" s="148">
        <v>368.81008872083504</v>
      </c>
      <c r="BY22" s="148">
        <v>102.19665663190843</v>
      </c>
      <c r="BZ22" s="148">
        <v>2034.9660588098104</v>
      </c>
      <c r="CA22" s="147">
        <v>658.44900993954093</v>
      </c>
      <c r="CB22" s="147">
        <v>0</v>
      </c>
      <c r="CC22" s="158">
        <v>108471.05499112938</v>
      </c>
      <c r="CD22" s="148">
        <v>99860.052503113548</v>
      </c>
      <c r="CE22" s="148">
        <v>0</v>
      </c>
      <c r="CF22" s="148">
        <v>8611.0024880158307</v>
      </c>
      <c r="CG22" s="153">
        <v>61526.332880650356</v>
      </c>
      <c r="CH22" s="153">
        <v>1.0799999472510535E-5</v>
      </c>
      <c r="CI22" s="153">
        <v>218911.76</v>
      </c>
      <c r="CJ22" s="149"/>
      <c r="CK22" s="151">
        <v>435374.66598220041</v>
      </c>
      <c r="CL22" s="144" t="str">
        <f>IF(ROUND(SUM(CK22),1)&gt;ROUND(SUM(Tabel_A!CK22),1),"Supply &lt; Use",IF(ROUND(SUM(CK22),1)&lt;ROUND(SUM(Tabel_A!CK22),1),"Supply &gt; Use",""))</f>
        <v/>
      </c>
    </row>
    <row r="23" spans="1:90" s="157" customFormat="1" ht="26.25" customHeight="1" x14ac:dyDescent="0.25">
      <c r="A23" s="278" t="s">
        <v>42</v>
      </c>
      <c r="B23" s="210" t="s">
        <v>184</v>
      </c>
      <c r="C23" s="146">
        <v>23467.46416049893</v>
      </c>
      <c r="D23" s="147">
        <v>409.98792815260191</v>
      </c>
      <c r="E23" s="148">
        <v>409.98792815260191</v>
      </c>
      <c r="F23" s="148">
        <v>0</v>
      </c>
      <c r="G23" s="148">
        <v>0</v>
      </c>
      <c r="H23" s="147">
        <v>68.589730363631901</v>
      </c>
      <c r="I23" s="147">
        <v>3843.5884628178223</v>
      </c>
      <c r="J23" s="148">
        <v>15.969647504403099</v>
      </c>
      <c r="K23" s="148">
        <v>0</v>
      </c>
      <c r="L23" s="148">
        <v>7.1335336708984229</v>
      </c>
      <c r="M23" s="148">
        <v>595.36537222339064</v>
      </c>
      <c r="N23" s="148">
        <v>14.874654591727454</v>
      </c>
      <c r="O23" s="148">
        <v>0.99</v>
      </c>
      <c r="P23" s="148">
        <v>1747.0528162165567</v>
      </c>
      <c r="Q23" s="148">
        <v>74.047008672975608</v>
      </c>
      <c r="R23" s="148">
        <v>13.376521426372836</v>
      </c>
      <c r="S23" s="148">
        <v>923.75164048969805</v>
      </c>
      <c r="T23" s="148">
        <v>405.72228000000001</v>
      </c>
      <c r="U23" s="148">
        <v>0.2062472058148149</v>
      </c>
      <c r="V23" s="148">
        <v>10.478848573483003</v>
      </c>
      <c r="W23" s="148">
        <v>9.4569797978246921</v>
      </c>
      <c r="X23" s="148">
        <v>0.10227078346143612</v>
      </c>
      <c r="Y23" s="148">
        <v>0</v>
      </c>
      <c r="Z23" s="148">
        <v>0</v>
      </c>
      <c r="AA23" s="148">
        <v>11.833049527035417</v>
      </c>
      <c r="AB23" s="148">
        <v>13.227592134181172</v>
      </c>
      <c r="AC23" s="147">
        <v>0</v>
      </c>
      <c r="AD23" s="147">
        <v>0</v>
      </c>
      <c r="AE23" s="148">
        <v>0</v>
      </c>
      <c r="AF23" s="148">
        <v>0</v>
      </c>
      <c r="AG23" s="147">
        <v>131.54267259079214</v>
      </c>
      <c r="AH23" s="147">
        <v>0</v>
      </c>
      <c r="AI23" s="148">
        <v>0</v>
      </c>
      <c r="AJ23" s="148">
        <v>0</v>
      </c>
      <c r="AK23" s="148">
        <v>0</v>
      </c>
      <c r="AL23" s="147">
        <v>19013.755366574082</v>
      </c>
      <c r="AM23" s="148">
        <v>0</v>
      </c>
      <c r="AN23" s="148">
        <v>19013.755366574082</v>
      </c>
      <c r="AO23" s="148">
        <v>0</v>
      </c>
      <c r="AP23" s="148">
        <v>0</v>
      </c>
      <c r="AQ23" s="148">
        <v>0</v>
      </c>
      <c r="AR23" s="147">
        <v>0</v>
      </c>
      <c r="AS23" s="147">
        <v>0</v>
      </c>
      <c r="AT23" s="148">
        <v>0</v>
      </c>
      <c r="AU23" s="148">
        <v>0</v>
      </c>
      <c r="AV23" s="148">
        <v>0</v>
      </c>
      <c r="AW23" s="148">
        <v>0</v>
      </c>
      <c r="AX23" s="147">
        <v>0</v>
      </c>
      <c r="AY23" s="148">
        <v>0</v>
      </c>
      <c r="AZ23" s="148">
        <v>0</v>
      </c>
      <c r="BA23" s="148">
        <v>0</v>
      </c>
      <c r="BB23" s="147">
        <v>0</v>
      </c>
      <c r="BC23" s="148">
        <v>0</v>
      </c>
      <c r="BD23" s="147">
        <v>0</v>
      </c>
      <c r="BE23" s="148">
        <v>0</v>
      </c>
      <c r="BF23" s="148">
        <v>0</v>
      </c>
      <c r="BG23" s="148">
        <v>0</v>
      </c>
      <c r="BH23" s="148">
        <v>0</v>
      </c>
      <c r="BI23" s="148">
        <v>0</v>
      </c>
      <c r="BJ23" s="147">
        <v>0</v>
      </c>
      <c r="BK23" s="148">
        <v>0</v>
      </c>
      <c r="BL23" s="148">
        <v>0</v>
      </c>
      <c r="BM23" s="148">
        <v>0</v>
      </c>
      <c r="BN23" s="148">
        <v>0</v>
      </c>
      <c r="BO23" s="147">
        <v>0</v>
      </c>
      <c r="BP23" s="147">
        <v>0</v>
      </c>
      <c r="BQ23" s="147">
        <v>0</v>
      </c>
      <c r="BR23" s="148">
        <v>0</v>
      </c>
      <c r="BS23" s="148">
        <v>0</v>
      </c>
      <c r="BT23" s="147">
        <v>0</v>
      </c>
      <c r="BU23" s="148">
        <v>0</v>
      </c>
      <c r="BV23" s="148">
        <v>0</v>
      </c>
      <c r="BW23" s="147">
        <v>0</v>
      </c>
      <c r="BX23" s="148">
        <v>0</v>
      </c>
      <c r="BY23" s="148">
        <v>0</v>
      </c>
      <c r="BZ23" s="148">
        <v>0</v>
      </c>
      <c r="CA23" s="147">
        <v>0</v>
      </c>
      <c r="CB23" s="147">
        <v>0</v>
      </c>
      <c r="CC23" s="158">
        <v>0</v>
      </c>
      <c r="CD23" s="148">
        <v>0</v>
      </c>
      <c r="CE23" s="148">
        <v>0</v>
      </c>
      <c r="CF23" s="148">
        <v>0</v>
      </c>
      <c r="CG23" s="153">
        <v>14593.287839501048</v>
      </c>
      <c r="CH23" s="153">
        <v>0</v>
      </c>
      <c r="CI23" s="153">
        <v>465490</v>
      </c>
      <c r="CJ23" s="149"/>
      <c r="CK23" s="151">
        <v>503550.75199999998</v>
      </c>
      <c r="CL23" s="144" t="str">
        <f>IF(ROUND(SUM(CK23),1)&gt;ROUND(SUM(Tabel_A!CK23),1),"Supply &lt; Use",IF(ROUND(SUM(CK23),1)&lt;ROUND(SUM(Tabel_A!CK23),1),"Supply &gt; Use",""))</f>
        <v/>
      </c>
    </row>
    <row r="24" spans="1:90" s="157" customFormat="1" ht="26.25" customHeight="1" x14ac:dyDescent="0.25">
      <c r="A24" s="278" t="s">
        <v>43</v>
      </c>
      <c r="B24" s="210" t="s">
        <v>185</v>
      </c>
      <c r="C24" s="146">
        <v>109918.45679931293</v>
      </c>
      <c r="D24" s="147">
        <v>99.841304795490885</v>
      </c>
      <c r="E24" s="148">
        <v>99.43148764975659</v>
      </c>
      <c r="F24" s="148">
        <v>0.31113469909027297</v>
      </c>
      <c r="G24" s="148">
        <v>9.8682446644015973E-2</v>
      </c>
      <c r="H24" s="147">
        <v>4.9706460933312737</v>
      </c>
      <c r="I24" s="147">
        <v>108368.66681464783</v>
      </c>
      <c r="J24" s="148">
        <v>97.153255205453632</v>
      </c>
      <c r="K24" s="148">
        <v>13.409596412778582</v>
      </c>
      <c r="L24" s="148">
        <v>1.6772926980167813</v>
      </c>
      <c r="M24" s="148">
        <v>20.363214311334307</v>
      </c>
      <c r="N24" s="148">
        <v>13.755905301735543</v>
      </c>
      <c r="O24" s="148">
        <v>41000.312234902318</v>
      </c>
      <c r="P24" s="148">
        <v>66982.198285862847</v>
      </c>
      <c r="Q24" s="148">
        <v>76.695963210519082</v>
      </c>
      <c r="R24" s="148">
        <v>2.5056886287441622</v>
      </c>
      <c r="S24" s="148">
        <v>44.214706964038001</v>
      </c>
      <c r="T24" s="148">
        <v>18.271627098142233</v>
      </c>
      <c r="U24" s="148">
        <v>28.806951435025521</v>
      </c>
      <c r="V24" s="148">
        <v>9.3389266201678893</v>
      </c>
      <c r="W24" s="148">
        <v>7.5310292814220876</v>
      </c>
      <c r="X24" s="148">
        <v>21.646001528216864</v>
      </c>
      <c r="Y24" s="148">
        <v>9.2057343243282634</v>
      </c>
      <c r="Z24" s="148">
        <v>1.142227300586478</v>
      </c>
      <c r="AA24" s="148">
        <v>2.4708224433841024</v>
      </c>
      <c r="AB24" s="148">
        <v>17.967351118777934</v>
      </c>
      <c r="AC24" s="147">
        <v>920.04351878765272</v>
      </c>
      <c r="AD24" s="147">
        <v>40.364613842581313</v>
      </c>
      <c r="AE24" s="148">
        <v>7.5106420404706853</v>
      </c>
      <c r="AF24" s="148">
        <v>32.853971802110628</v>
      </c>
      <c r="AG24" s="147">
        <v>40.694266398974563</v>
      </c>
      <c r="AH24" s="147">
        <v>146.48493548205323</v>
      </c>
      <c r="AI24" s="148">
        <v>44.755596292523741</v>
      </c>
      <c r="AJ24" s="148">
        <v>34.761085369479488</v>
      </c>
      <c r="AK24" s="148">
        <v>66.968253820049995</v>
      </c>
      <c r="AL24" s="147">
        <v>12.349268669092163</v>
      </c>
      <c r="AM24" s="148">
        <v>7.5079569226227116</v>
      </c>
      <c r="AN24" s="148">
        <v>0.17699289637993107</v>
      </c>
      <c r="AO24" s="148">
        <v>1.6041472384501791</v>
      </c>
      <c r="AP24" s="148">
        <v>1.3856503746876236</v>
      </c>
      <c r="AQ24" s="148">
        <v>1.6745212369517171</v>
      </c>
      <c r="AR24" s="147">
        <v>24.145509951264106</v>
      </c>
      <c r="AS24" s="147">
        <v>20.475908314567757</v>
      </c>
      <c r="AT24" s="148">
        <v>10.649644645152858</v>
      </c>
      <c r="AU24" s="148">
        <v>7.2573090165471079</v>
      </c>
      <c r="AV24" s="148">
        <v>1.0480033737307961</v>
      </c>
      <c r="AW24" s="148">
        <v>1.5209512791369959</v>
      </c>
      <c r="AX24" s="147">
        <v>3.3522547116625416</v>
      </c>
      <c r="AY24" s="148">
        <v>2.0059149340774618</v>
      </c>
      <c r="AZ24" s="148">
        <v>0.86741609837338673</v>
      </c>
      <c r="BA24" s="148">
        <v>0.47892367921169293</v>
      </c>
      <c r="BB24" s="147">
        <v>1.8761291403976272</v>
      </c>
      <c r="BC24" s="148">
        <v>0</v>
      </c>
      <c r="BD24" s="147">
        <v>21.897690025072553</v>
      </c>
      <c r="BE24" s="148">
        <v>9.5369942870368369</v>
      </c>
      <c r="BF24" s="148">
        <v>2.3357485993249472</v>
      </c>
      <c r="BG24" s="148">
        <v>7.3393242871387567</v>
      </c>
      <c r="BH24" s="148">
        <v>0.28774457853010366</v>
      </c>
      <c r="BI24" s="148">
        <v>2.3978782730419077</v>
      </c>
      <c r="BJ24" s="147">
        <v>7.2709790609060594</v>
      </c>
      <c r="BK24" s="148">
        <v>0.66616245953841724</v>
      </c>
      <c r="BL24" s="148">
        <v>1.7798226254641898</v>
      </c>
      <c r="BM24" s="148">
        <v>0.34525838289371552</v>
      </c>
      <c r="BN24" s="148">
        <v>4.4797355930097371</v>
      </c>
      <c r="BO24" s="147">
        <v>25.813799456677675</v>
      </c>
      <c r="BP24" s="147">
        <v>30.919928598428161</v>
      </c>
      <c r="BQ24" s="147">
        <v>25.219438900946059</v>
      </c>
      <c r="BR24" s="148">
        <v>11.778085382590195</v>
      </c>
      <c r="BS24" s="148">
        <v>13.441353518355864</v>
      </c>
      <c r="BT24" s="147">
        <v>39.14639498999199</v>
      </c>
      <c r="BU24" s="148">
        <v>20.758028031841224</v>
      </c>
      <c r="BV24" s="148">
        <v>18.388366958150762</v>
      </c>
      <c r="BW24" s="147">
        <v>77.36983991876167</v>
      </c>
      <c r="BX24" s="148">
        <v>48.764418285104689</v>
      </c>
      <c r="BY24" s="148">
        <v>3.0237872867485933</v>
      </c>
      <c r="BZ24" s="148">
        <v>25.581634346908388</v>
      </c>
      <c r="CA24" s="147">
        <v>7.5535575272672144</v>
      </c>
      <c r="CB24" s="147">
        <v>0</v>
      </c>
      <c r="CC24" s="158">
        <v>5009.075428136357</v>
      </c>
      <c r="CD24" s="148">
        <v>1254.2167417659687</v>
      </c>
      <c r="CE24" s="148">
        <v>449.04237363624571</v>
      </c>
      <c r="CF24" s="148">
        <v>3305.8163127341422</v>
      </c>
      <c r="CG24" s="153">
        <v>-3326.3285531006113</v>
      </c>
      <c r="CH24" s="153">
        <v>-548.51867806744121</v>
      </c>
      <c r="CI24" s="153">
        <v>40834</v>
      </c>
      <c r="CJ24" s="149"/>
      <c r="CK24" s="151">
        <v>151886.68499628123</v>
      </c>
      <c r="CL24" s="144" t="str">
        <f>IF(ROUND(SUM(CK24),1)&gt;ROUND(SUM(Tabel_A!CK24),1),"Supply &lt; Use",IF(ROUND(SUM(CK24),1)&lt;ROUND(SUM(Tabel_A!CK24),1),"Supply &gt; Use",""))</f>
        <v/>
      </c>
    </row>
    <row r="25" spans="1:90" s="157" customFormat="1" ht="26.25" customHeight="1" x14ac:dyDescent="0.25">
      <c r="A25" s="278" t="s">
        <v>44</v>
      </c>
      <c r="B25" s="210" t="s">
        <v>186</v>
      </c>
      <c r="C25" s="146">
        <v>29594.102218945452</v>
      </c>
      <c r="D25" s="147">
        <v>90.465284311483273</v>
      </c>
      <c r="E25" s="148">
        <v>0</v>
      </c>
      <c r="F25" s="148">
        <v>0</v>
      </c>
      <c r="G25" s="148">
        <v>90.465284311483273</v>
      </c>
      <c r="H25" s="147">
        <v>3.9126417350146037</v>
      </c>
      <c r="I25" s="147">
        <v>25537.941259354509</v>
      </c>
      <c r="J25" s="148">
        <v>42.109004716493075</v>
      </c>
      <c r="K25" s="148">
        <v>0.10007999999999999</v>
      </c>
      <c r="L25" s="148">
        <v>11.311601337574967</v>
      </c>
      <c r="M25" s="148">
        <v>2.8459670678776403</v>
      </c>
      <c r="N25" s="148">
        <v>1.8606016879607385</v>
      </c>
      <c r="O25" s="148">
        <v>11752.840051615551</v>
      </c>
      <c r="P25" s="148">
        <v>2263.6041357816566</v>
      </c>
      <c r="Q25" s="148">
        <v>0</v>
      </c>
      <c r="R25" s="148">
        <v>12.540661670604489</v>
      </c>
      <c r="S25" s="148">
        <v>9874.241758556238</v>
      </c>
      <c r="T25" s="148">
        <v>257.1545460733447</v>
      </c>
      <c r="U25" s="148">
        <v>6.9943064700466691</v>
      </c>
      <c r="V25" s="148">
        <v>5.2571388590616808</v>
      </c>
      <c r="W25" s="148">
        <v>4.7444769943822598</v>
      </c>
      <c r="X25" s="148">
        <v>3.4682322101533307</v>
      </c>
      <c r="Y25" s="148">
        <v>0.92713192742721784</v>
      </c>
      <c r="Z25" s="148">
        <v>2.7207019873600844</v>
      </c>
      <c r="AA25" s="148">
        <v>1293.0992776032249</v>
      </c>
      <c r="AB25" s="148">
        <v>2.1215847955531864</v>
      </c>
      <c r="AC25" s="147">
        <v>0.50704774177084577</v>
      </c>
      <c r="AD25" s="147">
        <v>0</v>
      </c>
      <c r="AE25" s="148">
        <v>0</v>
      </c>
      <c r="AF25" s="148">
        <v>0</v>
      </c>
      <c r="AG25" s="147">
        <v>3299.5478525841277</v>
      </c>
      <c r="AH25" s="147">
        <v>399.37765256614682</v>
      </c>
      <c r="AI25" s="148">
        <v>329.42621517508445</v>
      </c>
      <c r="AJ25" s="148">
        <v>69.951437391062385</v>
      </c>
      <c r="AK25" s="148">
        <v>0</v>
      </c>
      <c r="AL25" s="147">
        <v>0</v>
      </c>
      <c r="AM25" s="148">
        <v>0</v>
      </c>
      <c r="AN25" s="148">
        <v>0</v>
      </c>
      <c r="AO25" s="148">
        <v>0</v>
      </c>
      <c r="AP25" s="148">
        <v>0</v>
      </c>
      <c r="AQ25" s="148">
        <v>0</v>
      </c>
      <c r="AR25" s="147">
        <v>0</v>
      </c>
      <c r="AS25" s="147">
        <v>110.87694098812791</v>
      </c>
      <c r="AT25" s="148">
        <v>1.5070294045787913</v>
      </c>
      <c r="AU25" s="148">
        <v>0</v>
      </c>
      <c r="AV25" s="148">
        <v>0</v>
      </c>
      <c r="AW25" s="148">
        <v>109.36991158354913</v>
      </c>
      <c r="AX25" s="147">
        <v>0</v>
      </c>
      <c r="AY25" s="148">
        <v>0</v>
      </c>
      <c r="AZ25" s="148">
        <v>0</v>
      </c>
      <c r="BA25" s="148">
        <v>0</v>
      </c>
      <c r="BB25" s="147">
        <v>41.106355490912343</v>
      </c>
      <c r="BC25" s="148">
        <v>0</v>
      </c>
      <c r="BD25" s="147">
        <v>66.063596838805054</v>
      </c>
      <c r="BE25" s="148">
        <v>48.826296041189522</v>
      </c>
      <c r="BF25" s="148">
        <v>1.7417114480046711</v>
      </c>
      <c r="BG25" s="148">
        <v>15.49558934961086</v>
      </c>
      <c r="BH25" s="148">
        <v>0</v>
      </c>
      <c r="BI25" s="148">
        <v>0</v>
      </c>
      <c r="BJ25" s="147">
        <v>44.303587334552788</v>
      </c>
      <c r="BK25" s="148">
        <v>8.0453724403549618</v>
      </c>
      <c r="BL25" s="148">
        <v>0</v>
      </c>
      <c r="BM25" s="148">
        <v>0</v>
      </c>
      <c r="BN25" s="148">
        <v>36.258214894197828</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v>0.37937520000000002</v>
      </c>
      <c r="CD25" s="148">
        <v>0</v>
      </c>
      <c r="CE25" s="148">
        <v>0.37937520000000002</v>
      </c>
      <c r="CF25" s="148">
        <v>0</v>
      </c>
      <c r="CG25" s="153">
        <v>74667.788405854546</v>
      </c>
      <c r="CH25" s="153">
        <v>0</v>
      </c>
      <c r="CI25" s="153">
        <v>222085.04</v>
      </c>
      <c r="CJ25" s="149"/>
      <c r="CK25" s="151">
        <v>326347.31</v>
      </c>
      <c r="CL25" s="144" t="str">
        <f>IF(ROUND(SUM(CK25),1)&gt;ROUND(SUM(Tabel_A!CK25),1),"Supply &lt; Use",IF(ROUND(SUM(CK25),1)&lt;ROUND(SUM(Tabel_A!CK25),1),"Supply &gt; Use",""))</f>
        <v/>
      </c>
    </row>
    <row r="26" spans="1:90" s="157" customFormat="1" ht="26.25" customHeight="1" x14ac:dyDescent="0.25">
      <c r="A26" s="278" t="s">
        <v>45</v>
      </c>
      <c r="B26" s="210" t="s">
        <v>187</v>
      </c>
      <c r="C26" s="146">
        <v>431228.26540799998</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431228.26540799998</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v>0</v>
      </c>
      <c r="CD26" s="148">
        <v>0</v>
      </c>
      <c r="CE26" s="148">
        <v>0</v>
      </c>
      <c r="CF26" s="148">
        <v>0</v>
      </c>
      <c r="CG26" s="153">
        <v>0</v>
      </c>
      <c r="CH26" s="153">
        <v>0</v>
      </c>
      <c r="CI26" s="153">
        <v>0</v>
      </c>
      <c r="CJ26" s="149"/>
      <c r="CK26" s="151">
        <v>431228.26540799998</v>
      </c>
      <c r="CL26" s="144" t="str">
        <f>IF(ROUND(SUM(CK26),1)&gt;ROUND(SUM(Tabel_A!CK26),1),"Supply &lt; Use",IF(ROUND(SUM(CK26),1)&lt;ROUND(SUM(Tabel_A!CK26),1),"Supply &gt; Use",""))</f>
        <v/>
      </c>
    </row>
    <row r="27" spans="1:90" s="157" customFormat="1" ht="26.25" customHeight="1" x14ac:dyDescent="0.25">
      <c r="A27" s="278" t="s">
        <v>46</v>
      </c>
      <c r="B27" s="210" t="s">
        <v>188</v>
      </c>
      <c r="C27" s="146">
        <v>56771.96188182378</v>
      </c>
      <c r="D27" s="147">
        <v>458.479453905063</v>
      </c>
      <c r="E27" s="148">
        <v>458.479453905063</v>
      </c>
      <c r="F27" s="148">
        <v>0</v>
      </c>
      <c r="G27" s="148">
        <v>0</v>
      </c>
      <c r="H27" s="147">
        <v>27.46908238170246</v>
      </c>
      <c r="I27" s="147">
        <v>22823.919299519202</v>
      </c>
      <c r="J27" s="148">
        <v>2561.4996537942816</v>
      </c>
      <c r="K27" s="148">
        <v>0.28655399999999998</v>
      </c>
      <c r="L27" s="148">
        <v>1428.3171064421967</v>
      </c>
      <c r="M27" s="148">
        <v>10854.033224399089</v>
      </c>
      <c r="N27" s="148">
        <v>4343.2310132933253</v>
      </c>
      <c r="O27" s="148">
        <v>26.525406551835438</v>
      </c>
      <c r="P27" s="148">
        <v>52.177374971142584</v>
      </c>
      <c r="Q27" s="148">
        <v>58.91552138785741</v>
      </c>
      <c r="R27" s="148">
        <v>1673.2585146722267</v>
      </c>
      <c r="S27" s="148">
        <v>484.89091761829758</v>
      </c>
      <c r="T27" s="148">
        <v>0</v>
      </c>
      <c r="U27" s="148">
        <v>5.7676808347397728</v>
      </c>
      <c r="V27" s="148">
        <v>2.7247335849000232</v>
      </c>
      <c r="W27" s="148">
        <v>1.840285988001646</v>
      </c>
      <c r="X27" s="148">
        <v>6.6049351118003932</v>
      </c>
      <c r="Y27" s="148">
        <v>3.9499101880217133</v>
      </c>
      <c r="Z27" s="148">
        <v>0.45380499657893547</v>
      </c>
      <c r="AA27" s="148">
        <v>1316.4937335654263</v>
      </c>
      <c r="AB27" s="148">
        <v>2.9489281194869328</v>
      </c>
      <c r="AC27" s="147">
        <v>24943.913549843375</v>
      </c>
      <c r="AD27" s="147">
        <v>910.52707417252134</v>
      </c>
      <c r="AE27" s="148">
        <v>1.1706686110759108</v>
      </c>
      <c r="AF27" s="148">
        <v>909.3564055614454</v>
      </c>
      <c r="AG27" s="147">
        <v>7080.573207501935</v>
      </c>
      <c r="AH27" s="147">
        <v>73.728797252031839</v>
      </c>
      <c r="AI27" s="148">
        <v>10.40129911977014</v>
      </c>
      <c r="AJ27" s="148">
        <v>18.410685408046952</v>
      </c>
      <c r="AK27" s="148">
        <v>44.916812724214751</v>
      </c>
      <c r="AL27" s="147">
        <v>0.40301921478469854</v>
      </c>
      <c r="AM27" s="148">
        <v>0.30681135534257792</v>
      </c>
      <c r="AN27" s="148">
        <v>6.4579318128982276E-4</v>
      </c>
      <c r="AO27" s="148">
        <v>6.7023555269322239E-4</v>
      </c>
      <c r="AP27" s="148">
        <v>2.9271669416471371E-2</v>
      </c>
      <c r="AQ27" s="148">
        <v>6.5620161291666187E-2</v>
      </c>
      <c r="AR27" s="147">
        <v>22.841699480746076</v>
      </c>
      <c r="AS27" s="147">
        <v>276.953672744139</v>
      </c>
      <c r="AT27" s="148">
        <v>276.5674934236215</v>
      </c>
      <c r="AU27" s="148">
        <v>0.10762485729405603</v>
      </c>
      <c r="AV27" s="148">
        <v>3.3131005712046871E-2</v>
      </c>
      <c r="AW27" s="148">
        <v>0.24542345751138342</v>
      </c>
      <c r="AX27" s="147">
        <v>0.27862843041498697</v>
      </c>
      <c r="AY27" s="148">
        <v>0.12730051033229203</v>
      </c>
      <c r="AZ27" s="148">
        <v>3.8678235894150051E-2</v>
      </c>
      <c r="BA27" s="148">
        <v>0.1126496841885449</v>
      </c>
      <c r="BB27" s="147">
        <v>0.16839599803180333</v>
      </c>
      <c r="BC27" s="148">
        <v>0</v>
      </c>
      <c r="BD27" s="147">
        <v>13.084083660593835</v>
      </c>
      <c r="BE27" s="148">
        <v>3.3904923517269872</v>
      </c>
      <c r="BF27" s="148">
        <v>0.19983228911368969</v>
      </c>
      <c r="BG27" s="148">
        <v>9.1929856412960316</v>
      </c>
      <c r="BH27" s="148">
        <v>6.0046848249251321E-2</v>
      </c>
      <c r="BI27" s="148">
        <v>0.24072653020787532</v>
      </c>
      <c r="BJ27" s="147">
        <v>0.85314340981198156</v>
      </c>
      <c r="BK27" s="148">
        <v>5.0274973681664829E-2</v>
      </c>
      <c r="BL27" s="148">
        <v>0.76959386457104761</v>
      </c>
      <c r="BM27" s="148">
        <v>2.3130201991217159E-3</v>
      </c>
      <c r="BN27" s="148">
        <v>3.0961551360147475E-2</v>
      </c>
      <c r="BO27" s="147">
        <v>1.7896458803912945</v>
      </c>
      <c r="BP27" s="147">
        <v>41.936284129268913</v>
      </c>
      <c r="BQ27" s="147">
        <v>91.306702193890942</v>
      </c>
      <c r="BR27" s="148">
        <v>60.750672648539172</v>
      </c>
      <c r="BS27" s="148">
        <v>30.55602954535177</v>
      </c>
      <c r="BT27" s="147">
        <v>0.78719808290159121</v>
      </c>
      <c r="BU27" s="148">
        <v>0.39683561024204511</v>
      </c>
      <c r="BV27" s="148">
        <v>0.39036247265954604</v>
      </c>
      <c r="BW27" s="147">
        <v>2.9489440229814754</v>
      </c>
      <c r="BX27" s="148">
        <v>5.6130455462806726E-2</v>
      </c>
      <c r="BY27" s="148">
        <v>2.4585709279606833</v>
      </c>
      <c r="BZ27" s="148">
        <v>0.43424263955798553</v>
      </c>
      <c r="CA27" s="147">
        <v>0</v>
      </c>
      <c r="CB27" s="147">
        <v>0</v>
      </c>
      <c r="CC27" s="158">
        <v>24679.45723320757</v>
      </c>
      <c r="CD27" s="148">
        <v>5904.0687379202445</v>
      </c>
      <c r="CE27" s="148">
        <v>0</v>
      </c>
      <c r="CF27" s="148">
        <v>18775.388495287323</v>
      </c>
      <c r="CG27" s="153">
        <v>1703.5248693422182</v>
      </c>
      <c r="CH27" s="153">
        <v>1.9600000000064028</v>
      </c>
      <c r="CI27" s="153">
        <v>0</v>
      </c>
      <c r="CJ27" s="149"/>
      <c r="CK27" s="151">
        <v>83156.903984373566</v>
      </c>
      <c r="CL27" s="144" t="str">
        <f>IF(ROUND(SUM(CK27),1)&gt;ROUND(SUM(Tabel_A!CK27),1),"Supply &lt; Use",IF(ROUND(SUM(CK27),1)&lt;ROUND(SUM(Tabel_A!CK27),1),"Supply &gt; Use",""))</f>
        <v/>
      </c>
    </row>
    <row r="28" spans="1:90" s="157" customFormat="1" ht="26.25" customHeight="1" x14ac:dyDescent="0.25">
      <c r="A28" s="278" t="s">
        <v>47</v>
      </c>
      <c r="B28" s="210" t="s">
        <v>189</v>
      </c>
      <c r="C28" s="146">
        <v>10941.005670679526</v>
      </c>
      <c r="D28" s="147">
        <v>817.86711200423315</v>
      </c>
      <c r="E28" s="148">
        <v>523.8880410123254</v>
      </c>
      <c r="F28" s="148">
        <v>242.01069027756927</v>
      </c>
      <c r="G28" s="148">
        <v>51.968380714338522</v>
      </c>
      <c r="H28" s="147">
        <v>29.867604604336407</v>
      </c>
      <c r="I28" s="147">
        <v>1418.1281358908598</v>
      </c>
      <c r="J28" s="148">
        <v>274.03710086755211</v>
      </c>
      <c r="K28" s="148">
        <v>22.796630500840429</v>
      </c>
      <c r="L28" s="148">
        <v>42.273175838132019</v>
      </c>
      <c r="M28" s="148">
        <v>27.131944522214567</v>
      </c>
      <c r="N28" s="148">
        <v>14.013497506904626</v>
      </c>
      <c r="O28" s="148">
        <v>490.45587564212042</v>
      </c>
      <c r="P28" s="148">
        <v>53.795518341025684</v>
      </c>
      <c r="Q28" s="148">
        <v>28.065563687263431</v>
      </c>
      <c r="R28" s="148">
        <v>30.49669346831724</v>
      </c>
      <c r="S28" s="148">
        <v>95.567045829180245</v>
      </c>
      <c r="T28" s="148">
        <v>75.882551468136143</v>
      </c>
      <c r="U28" s="148">
        <v>78.930115878994727</v>
      </c>
      <c r="V28" s="148">
        <v>24.202822265576827</v>
      </c>
      <c r="W28" s="148">
        <v>19.936299442548705</v>
      </c>
      <c r="X28" s="148">
        <v>44.107693627703213</v>
      </c>
      <c r="Y28" s="148">
        <v>27.265705997703158</v>
      </c>
      <c r="Z28" s="148">
        <v>5.8365598550546505</v>
      </c>
      <c r="AA28" s="148">
        <v>22.539612051730799</v>
      </c>
      <c r="AB28" s="148">
        <v>40.793729099860954</v>
      </c>
      <c r="AC28" s="147">
        <v>264.74902389334386</v>
      </c>
      <c r="AD28" s="147">
        <v>250.25209228512256</v>
      </c>
      <c r="AE28" s="148">
        <v>8.8159209409099635</v>
      </c>
      <c r="AF28" s="148">
        <v>241.4361713442126</v>
      </c>
      <c r="AG28" s="147">
        <v>1154.460717009478</v>
      </c>
      <c r="AH28" s="147">
        <v>1057.6577874691804</v>
      </c>
      <c r="AI28" s="148">
        <v>298.48138222411802</v>
      </c>
      <c r="AJ28" s="148">
        <v>521.84359347062855</v>
      </c>
      <c r="AK28" s="148">
        <v>237.33281177443382</v>
      </c>
      <c r="AL28" s="147">
        <v>3038.5310776963006</v>
      </c>
      <c r="AM28" s="148">
        <v>2637.7827971169922</v>
      </c>
      <c r="AN28" s="148">
        <v>24.376409992130775</v>
      </c>
      <c r="AO28" s="148">
        <v>0.748144598980648</v>
      </c>
      <c r="AP28" s="148">
        <v>290.62610208560187</v>
      </c>
      <c r="AQ28" s="148">
        <v>84.997623902595123</v>
      </c>
      <c r="AR28" s="147">
        <v>193.08569566403179</v>
      </c>
      <c r="AS28" s="147">
        <v>195.80735332032287</v>
      </c>
      <c r="AT28" s="148">
        <v>25.979963296748423</v>
      </c>
      <c r="AU28" s="148">
        <v>13.936170918782247</v>
      </c>
      <c r="AV28" s="148">
        <v>16.968095770493807</v>
      </c>
      <c r="AW28" s="148">
        <v>138.9231233342984</v>
      </c>
      <c r="AX28" s="147">
        <v>14.653478050350614</v>
      </c>
      <c r="AY28" s="148">
        <v>6.1577003180645677E-2</v>
      </c>
      <c r="AZ28" s="148">
        <v>3.448154137100313</v>
      </c>
      <c r="BA28" s="148">
        <v>11.143746910069655</v>
      </c>
      <c r="BB28" s="147">
        <v>149.16079128404013</v>
      </c>
      <c r="BC28" s="148">
        <v>0</v>
      </c>
      <c r="BD28" s="147">
        <v>448.42644710357831</v>
      </c>
      <c r="BE28" s="148">
        <v>242.64196613296278</v>
      </c>
      <c r="BF28" s="148">
        <v>170.78618633281843</v>
      </c>
      <c r="BG28" s="148">
        <v>10.860649424387638</v>
      </c>
      <c r="BH28" s="148">
        <v>9.4474459075992243</v>
      </c>
      <c r="BI28" s="148">
        <v>14.690199305810257</v>
      </c>
      <c r="BJ28" s="147">
        <v>619.77047180530349</v>
      </c>
      <c r="BK28" s="148">
        <v>315.59211793413971</v>
      </c>
      <c r="BL28" s="148">
        <v>17.81424828983728</v>
      </c>
      <c r="BM28" s="148">
        <v>7.4007290554386325</v>
      </c>
      <c r="BN28" s="148">
        <v>278.96337652588778</v>
      </c>
      <c r="BO28" s="147">
        <v>521.19480087215095</v>
      </c>
      <c r="BP28" s="147">
        <v>135.81788446758151</v>
      </c>
      <c r="BQ28" s="147">
        <v>532.57692974483871</v>
      </c>
      <c r="BR28" s="148">
        <v>380.18944909224592</v>
      </c>
      <c r="BS28" s="148">
        <v>152.38748065259284</v>
      </c>
      <c r="BT28" s="147">
        <v>30.931951417348891</v>
      </c>
      <c r="BU28" s="148">
        <v>17.768158035613517</v>
      </c>
      <c r="BV28" s="148">
        <v>13.163793381735374</v>
      </c>
      <c r="BW28" s="147">
        <v>68.066316097125309</v>
      </c>
      <c r="BX28" s="148">
        <v>9.1573358448012527</v>
      </c>
      <c r="BY28" s="148">
        <v>13.216722891173996</v>
      </c>
      <c r="BZ28" s="148">
        <v>45.69225736115007</v>
      </c>
      <c r="CA28" s="147">
        <v>0</v>
      </c>
      <c r="CB28" s="147">
        <v>0</v>
      </c>
      <c r="CC28" s="158">
        <v>6254.1585177678116</v>
      </c>
      <c r="CD28" s="148">
        <v>0</v>
      </c>
      <c r="CE28" s="148">
        <v>6234.1608269835488</v>
      </c>
      <c r="CF28" s="148">
        <v>19.997690784262666</v>
      </c>
      <c r="CG28" s="153">
        <v>-8292.9351152893069</v>
      </c>
      <c r="CH28" s="153">
        <v>0</v>
      </c>
      <c r="CI28" s="153">
        <v>16451.085888000001</v>
      </c>
      <c r="CJ28" s="149"/>
      <c r="CK28" s="151">
        <v>25353.31496115803</v>
      </c>
      <c r="CL28" s="144" t="str">
        <f>IF(ROUND(SUM(CK28),1)&gt;ROUND(SUM(Tabel_A!CK28),1),"Supply &lt; Use",IF(ROUND(SUM(CK28),1)&lt;ROUND(SUM(Tabel_A!CK28),1),"Supply &gt; Use",""))</f>
        <v/>
      </c>
    </row>
    <row r="29" spans="1:90" s="157" customFormat="1" ht="26.25" customHeight="1" x14ac:dyDescent="0.25">
      <c r="A29" s="278" t="s">
        <v>48</v>
      </c>
      <c r="B29" s="210" t="s">
        <v>190</v>
      </c>
      <c r="C29" s="146">
        <v>9808.6317901990478</v>
      </c>
      <c r="D29" s="147">
        <v>2567.6052265849057</v>
      </c>
      <c r="E29" s="148">
        <v>2567.6052265849057</v>
      </c>
      <c r="F29" s="148">
        <v>0</v>
      </c>
      <c r="G29" s="148">
        <v>0</v>
      </c>
      <c r="H29" s="147">
        <v>0</v>
      </c>
      <c r="I29" s="147">
        <v>2014.4150572424332</v>
      </c>
      <c r="J29" s="148">
        <v>1266.2627664650554</v>
      </c>
      <c r="K29" s="148">
        <v>0</v>
      </c>
      <c r="L29" s="148">
        <v>52.950986615739353</v>
      </c>
      <c r="M29" s="148">
        <v>326.58400875525047</v>
      </c>
      <c r="N29" s="148">
        <v>86.211458154669515</v>
      </c>
      <c r="O29" s="148">
        <v>1.0711669868043205</v>
      </c>
      <c r="P29" s="148">
        <v>170.68348222039248</v>
      </c>
      <c r="Q29" s="148">
        <v>6.626517779607469</v>
      </c>
      <c r="R29" s="148">
        <v>58.704368060327504</v>
      </c>
      <c r="S29" s="148">
        <v>0</v>
      </c>
      <c r="T29" s="148">
        <v>0</v>
      </c>
      <c r="U29" s="148">
        <v>0</v>
      </c>
      <c r="V29" s="148">
        <v>0</v>
      </c>
      <c r="W29" s="148">
        <v>0</v>
      </c>
      <c r="X29" s="148">
        <v>0</v>
      </c>
      <c r="Y29" s="148">
        <v>0</v>
      </c>
      <c r="Z29" s="148">
        <v>0</v>
      </c>
      <c r="AA29" s="148">
        <v>45.320302204586923</v>
      </c>
      <c r="AB29" s="148">
        <v>0</v>
      </c>
      <c r="AC29" s="147">
        <v>2537.7120685354339</v>
      </c>
      <c r="AD29" s="147">
        <v>2502.3389379601076</v>
      </c>
      <c r="AE29" s="148">
        <v>0.10030099616415321</v>
      </c>
      <c r="AF29" s="148">
        <v>2502.2386369639435</v>
      </c>
      <c r="AG29" s="147">
        <v>162.94779105381463</v>
      </c>
      <c r="AH29" s="147">
        <v>5.9690776378591242</v>
      </c>
      <c r="AI29" s="148">
        <v>0.89116651223394383</v>
      </c>
      <c r="AJ29" s="148">
        <v>1.2295111445093325</v>
      </c>
      <c r="AK29" s="148">
        <v>3.8483999811158474</v>
      </c>
      <c r="AL29" s="147">
        <v>3.4530035514532882E-2</v>
      </c>
      <c r="AM29" s="148">
        <v>2.6287101477037104E-2</v>
      </c>
      <c r="AN29" s="148">
        <v>5.5330516925585033E-5</v>
      </c>
      <c r="AO29" s="148">
        <v>5.7424699837111159E-5</v>
      </c>
      <c r="AP29" s="148">
        <v>2.5079493667823942E-3</v>
      </c>
      <c r="AQ29" s="148">
        <v>5.6222294539506838E-3</v>
      </c>
      <c r="AR29" s="147">
        <v>2.6737058989529938</v>
      </c>
      <c r="AS29" s="147">
        <v>0.2435749424055195</v>
      </c>
      <c r="AT29" s="148">
        <v>2.9651891275126407E-2</v>
      </c>
      <c r="AU29" s="148">
        <v>9.2211239769190902E-3</v>
      </c>
      <c r="AV29" s="148">
        <v>2.8386110684085544E-3</v>
      </c>
      <c r="AW29" s="148">
        <v>0.20186331608506544</v>
      </c>
      <c r="AX29" s="147">
        <v>0.20664660096337101</v>
      </c>
      <c r="AY29" s="148">
        <v>9.7402803394352075E-2</v>
      </c>
      <c r="AZ29" s="148">
        <v>2.9131925362511791E-2</v>
      </c>
      <c r="BA29" s="148">
        <v>8.0111872206507131E-2</v>
      </c>
      <c r="BB29" s="147">
        <v>6.9732829314549896E-2</v>
      </c>
      <c r="BC29" s="148">
        <v>0</v>
      </c>
      <c r="BD29" s="147">
        <v>2.2451298165187894</v>
      </c>
      <c r="BE29" s="148">
        <v>1.1826065240541679</v>
      </c>
      <c r="BF29" s="148">
        <v>0.15228721186275465</v>
      </c>
      <c r="BG29" s="148">
        <v>0.78764016462124009</v>
      </c>
      <c r="BH29" s="148">
        <v>4.7825902576236756E-2</v>
      </c>
      <c r="BI29" s="148">
        <v>7.477001340438956E-2</v>
      </c>
      <c r="BJ29" s="147">
        <v>0.67376864770421196</v>
      </c>
      <c r="BK29" s="148">
        <v>4.0485979972741531E-2</v>
      </c>
      <c r="BL29" s="148">
        <v>0.63043175617310665</v>
      </c>
      <c r="BM29" s="148">
        <v>1.9817583552231454E-4</v>
      </c>
      <c r="BN29" s="148">
        <v>2.6527357228415625E-3</v>
      </c>
      <c r="BO29" s="147">
        <v>2.3907664802956812</v>
      </c>
      <c r="BP29" s="147">
        <v>3.3523769998625217</v>
      </c>
      <c r="BQ29" s="147">
        <v>5.4433559014508699</v>
      </c>
      <c r="BR29" s="148">
        <v>2.825364632851505</v>
      </c>
      <c r="BS29" s="148">
        <v>2.6179912685993649</v>
      </c>
      <c r="BT29" s="147">
        <v>6.7445860550557971E-2</v>
      </c>
      <c r="BU29" s="148">
        <v>3.4000234262799231E-2</v>
      </c>
      <c r="BV29" s="148">
        <v>3.344562628775874E-2</v>
      </c>
      <c r="BW29" s="147">
        <v>0.24259717095579114</v>
      </c>
      <c r="BX29" s="148">
        <v>4.8091667828121876E-3</v>
      </c>
      <c r="BY29" s="148">
        <v>0.20058279604444823</v>
      </c>
      <c r="BZ29" s="148">
        <v>3.7205208128530738E-2</v>
      </c>
      <c r="CA29" s="147">
        <v>0</v>
      </c>
      <c r="CB29" s="147">
        <v>0</v>
      </c>
      <c r="CC29" s="158">
        <v>0</v>
      </c>
      <c r="CD29" s="148">
        <v>0</v>
      </c>
      <c r="CE29" s="148">
        <v>0</v>
      </c>
      <c r="CF29" s="148">
        <v>0</v>
      </c>
      <c r="CG29" s="153">
        <v>-4016.2394357918229</v>
      </c>
      <c r="CH29" s="153">
        <v>0</v>
      </c>
      <c r="CI29" s="153">
        <v>0</v>
      </c>
      <c r="CJ29" s="149"/>
      <c r="CK29" s="151">
        <v>5792.392354407225</v>
      </c>
      <c r="CL29" s="144" t="str">
        <f>IF(ROUND(SUM(CK29),1)&gt;ROUND(SUM(Tabel_A!CK29),1),"Supply &lt; Use",IF(ROUND(SUM(CK29),1)&lt;ROUND(SUM(Tabel_A!CK29),1),"Supply &gt; Use",""))</f>
        <v/>
      </c>
    </row>
    <row r="30" spans="1:90" s="157" customFormat="1" ht="26.25" customHeight="1" x14ac:dyDescent="0.25">
      <c r="A30" s="278" t="s">
        <v>49</v>
      </c>
      <c r="B30" s="210" t="s">
        <v>191</v>
      </c>
      <c r="C30" s="146">
        <v>255016.68849942612</v>
      </c>
      <c r="D30" s="147">
        <v>4601.4290301185965</v>
      </c>
      <c r="E30" s="148">
        <v>4371.2056906475491</v>
      </c>
      <c r="F30" s="148">
        <v>154.2358545127689</v>
      </c>
      <c r="G30" s="148">
        <v>75.987484958278003</v>
      </c>
      <c r="H30" s="147">
        <v>895.86251483182366</v>
      </c>
      <c r="I30" s="147">
        <v>129053.31861003309</v>
      </c>
      <c r="J30" s="148">
        <v>21043.455434071857</v>
      </c>
      <c r="K30" s="148">
        <v>3710.9387066444033</v>
      </c>
      <c r="L30" s="148">
        <v>609.70191256160206</v>
      </c>
      <c r="M30" s="148">
        <v>4685.9361532937437</v>
      </c>
      <c r="N30" s="148">
        <v>2909.1635229992994</v>
      </c>
      <c r="O30" s="148">
        <v>2034.3193928526689</v>
      </c>
      <c r="P30" s="148">
        <v>49429.929655237655</v>
      </c>
      <c r="Q30" s="148">
        <v>2624.8811332600326</v>
      </c>
      <c r="R30" s="148">
        <v>1022.0157008799902</v>
      </c>
      <c r="S30" s="148">
        <v>7816.9801134759946</v>
      </c>
      <c r="T30" s="148">
        <v>22976.021264295916</v>
      </c>
      <c r="U30" s="148">
        <v>2271.4247043382188</v>
      </c>
      <c r="V30" s="148">
        <v>906.27575721768926</v>
      </c>
      <c r="W30" s="148">
        <v>631.13259790649454</v>
      </c>
      <c r="X30" s="148">
        <v>2262.5443354108734</v>
      </c>
      <c r="Y30" s="148">
        <v>1535.939172617934</v>
      </c>
      <c r="Z30" s="148">
        <v>373.87293738495964</v>
      </c>
      <c r="AA30" s="148">
        <v>885.12707721910999</v>
      </c>
      <c r="AB30" s="148">
        <v>1323.6590383646426</v>
      </c>
      <c r="AC30" s="147">
        <v>25834.517351363625</v>
      </c>
      <c r="AD30" s="147">
        <v>7124.6939407290247</v>
      </c>
      <c r="AE30" s="148">
        <v>1392.848271477214</v>
      </c>
      <c r="AF30" s="148">
        <v>5731.8456692518112</v>
      </c>
      <c r="AG30" s="147">
        <v>9565.5654117970062</v>
      </c>
      <c r="AH30" s="147">
        <v>20559.505767759056</v>
      </c>
      <c r="AI30" s="148">
        <v>2132.4419282114541</v>
      </c>
      <c r="AJ30" s="148">
        <v>5960.359214265336</v>
      </c>
      <c r="AK30" s="148">
        <v>12466.704625282266</v>
      </c>
      <c r="AL30" s="147">
        <v>9743.0714807663389</v>
      </c>
      <c r="AM30" s="148">
        <v>7105.5679571606261</v>
      </c>
      <c r="AN30" s="148">
        <v>13.686257107224856</v>
      </c>
      <c r="AO30" s="148">
        <v>8.2940233557093386</v>
      </c>
      <c r="AP30" s="148">
        <v>1397.3377593179703</v>
      </c>
      <c r="AQ30" s="148">
        <v>1218.1854838248082</v>
      </c>
      <c r="AR30" s="147">
        <v>7460.6018684184401</v>
      </c>
      <c r="AS30" s="147">
        <v>2649.0056333151506</v>
      </c>
      <c r="AT30" s="148">
        <v>318.81873689199557</v>
      </c>
      <c r="AU30" s="148">
        <v>496.98027684014721</v>
      </c>
      <c r="AV30" s="148">
        <v>826.5128456767543</v>
      </c>
      <c r="AW30" s="148">
        <v>1006.6937739062537</v>
      </c>
      <c r="AX30" s="147">
        <v>1561.0901055783731</v>
      </c>
      <c r="AY30" s="148">
        <v>807.21885048064132</v>
      </c>
      <c r="AZ30" s="148">
        <v>343.36917175550809</v>
      </c>
      <c r="BA30" s="148">
        <v>410.50208334222378</v>
      </c>
      <c r="BB30" s="147">
        <v>417.30921564322807</v>
      </c>
      <c r="BC30" s="148">
        <v>0</v>
      </c>
      <c r="BD30" s="147">
        <v>7781.1306189089682</v>
      </c>
      <c r="BE30" s="148">
        <v>5543.026297872173</v>
      </c>
      <c r="BF30" s="148">
        <v>753.78971854646579</v>
      </c>
      <c r="BG30" s="148">
        <v>896.25361537179401</v>
      </c>
      <c r="BH30" s="148">
        <v>244.99794763469322</v>
      </c>
      <c r="BI30" s="148">
        <v>343.06303948384129</v>
      </c>
      <c r="BJ30" s="147">
        <v>3850.7765490414786</v>
      </c>
      <c r="BK30" s="148">
        <v>170.19234607330657</v>
      </c>
      <c r="BL30" s="148">
        <v>2425.965194673473</v>
      </c>
      <c r="BM30" s="148">
        <v>133.72105277263609</v>
      </c>
      <c r="BN30" s="148">
        <v>1120.8979555220628</v>
      </c>
      <c r="BO30" s="147">
        <v>7307.8687947501721</v>
      </c>
      <c r="BP30" s="147">
        <v>2413.0324255283458</v>
      </c>
      <c r="BQ30" s="147">
        <v>6467.4055848714597</v>
      </c>
      <c r="BR30" s="148">
        <v>4457.9860466627633</v>
      </c>
      <c r="BS30" s="148">
        <v>2009.4195382086962</v>
      </c>
      <c r="BT30" s="147">
        <v>2245.7412818273783</v>
      </c>
      <c r="BU30" s="148">
        <v>1224.2737175429124</v>
      </c>
      <c r="BV30" s="148">
        <v>1021.4675642844658</v>
      </c>
      <c r="BW30" s="147">
        <v>3964.8748097716798</v>
      </c>
      <c r="BX30" s="148">
        <v>1012.8393927282443</v>
      </c>
      <c r="BY30" s="148">
        <v>326.40217156813918</v>
      </c>
      <c r="BZ30" s="148">
        <v>2625.633245475296</v>
      </c>
      <c r="CA30" s="147">
        <v>1519.8875043728883</v>
      </c>
      <c r="CB30" s="147">
        <v>0</v>
      </c>
      <c r="CC30" s="158">
        <v>66869.678119562217</v>
      </c>
      <c r="CD30" s="148">
        <v>11129.018803561645</v>
      </c>
      <c r="CE30" s="148">
        <v>46.764890167969561</v>
      </c>
      <c r="CF30" s="148">
        <v>55693.894425832608</v>
      </c>
      <c r="CG30" s="153">
        <v>-10236.438433370437</v>
      </c>
      <c r="CH30" s="153">
        <v>4.752000022563152E-4</v>
      </c>
      <c r="CI30" s="153">
        <v>29404.080000000002</v>
      </c>
      <c r="CJ30" s="149"/>
      <c r="CK30" s="151">
        <v>341054.00866081793</v>
      </c>
      <c r="CL30" s="144" t="str">
        <f>IF(ROUND(SUM(CK30),1)&gt;ROUND(SUM(Tabel_A!CK30),1),"Supply &lt; Use",IF(ROUND(SUM(CK30),1)&lt;ROUND(SUM(Tabel_A!CK30),1),"Supply &gt; Use",""))</f>
        <v/>
      </c>
    </row>
    <row r="31" spans="1:90" s="157" customFormat="1" ht="26.25" customHeight="1" x14ac:dyDescent="0.25">
      <c r="A31" s="278" t="s">
        <v>50</v>
      </c>
      <c r="B31" s="210" t="s">
        <v>192</v>
      </c>
      <c r="C31" s="146">
        <v>42134.50088523802</v>
      </c>
      <c r="D31" s="147">
        <v>32.944353453820156</v>
      </c>
      <c r="E31" s="148">
        <v>32.944353453820156</v>
      </c>
      <c r="F31" s="148">
        <v>0</v>
      </c>
      <c r="G31" s="148">
        <v>0</v>
      </c>
      <c r="H31" s="147">
        <v>3.4344655207340846</v>
      </c>
      <c r="I31" s="147">
        <v>33301.032428095008</v>
      </c>
      <c r="J31" s="148">
        <v>1680.4962829218407</v>
      </c>
      <c r="K31" s="148">
        <v>21.056881030208306</v>
      </c>
      <c r="L31" s="148">
        <v>21.504975620589619</v>
      </c>
      <c r="M31" s="148">
        <v>626.40586589554368</v>
      </c>
      <c r="N31" s="148">
        <v>568.22476480190312</v>
      </c>
      <c r="O31" s="148">
        <v>4399.4629244165462</v>
      </c>
      <c r="P31" s="148">
        <v>24333.553533035672</v>
      </c>
      <c r="Q31" s="148">
        <v>483.56635497437071</v>
      </c>
      <c r="R31" s="148">
        <v>23.841595495110411</v>
      </c>
      <c r="S31" s="148">
        <v>24.398922907000291</v>
      </c>
      <c r="T31" s="148">
        <v>1100.1143999999999</v>
      </c>
      <c r="U31" s="148">
        <v>0</v>
      </c>
      <c r="V31" s="148">
        <v>0</v>
      </c>
      <c r="W31" s="148">
        <v>0</v>
      </c>
      <c r="X31" s="148">
        <v>0</v>
      </c>
      <c r="Y31" s="148">
        <v>0</v>
      </c>
      <c r="Z31" s="148">
        <v>0</v>
      </c>
      <c r="AA31" s="148">
        <v>18.405926996225194</v>
      </c>
      <c r="AB31" s="148">
        <v>0</v>
      </c>
      <c r="AC31" s="147">
        <v>5556.5994631102922</v>
      </c>
      <c r="AD31" s="147">
        <v>805.93302728230367</v>
      </c>
      <c r="AE31" s="148">
        <v>12.625135216311953</v>
      </c>
      <c r="AF31" s="148">
        <v>793.30789206599172</v>
      </c>
      <c r="AG31" s="147">
        <v>364.3736693002719</v>
      </c>
      <c r="AH31" s="147">
        <v>469.80471336788941</v>
      </c>
      <c r="AI31" s="148">
        <v>61.439073775809916</v>
      </c>
      <c r="AJ31" s="148">
        <v>148.07809508361885</v>
      </c>
      <c r="AK31" s="148">
        <v>260.28754450846066</v>
      </c>
      <c r="AL31" s="147">
        <v>54.721022745449659</v>
      </c>
      <c r="AM31" s="148">
        <v>4.7352936188576216</v>
      </c>
      <c r="AN31" s="148">
        <v>1.023002351391032E-2</v>
      </c>
      <c r="AO31" s="148">
        <v>4.7540380320580958E-2</v>
      </c>
      <c r="AP31" s="148">
        <v>46.49420814984709</v>
      </c>
      <c r="AQ31" s="148">
        <v>3.4337505729104558</v>
      </c>
      <c r="AR31" s="147">
        <v>219.1187155697217</v>
      </c>
      <c r="AS31" s="147">
        <v>28.761036676384613</v>
      </c>
      <c r="AT31" s="148">
        <v>2.2391987198958603</v>
      </c>
      <c r="AU31" s="148">
        <v>10.158970556633982</v>
      </c>
      <c r="AV31" s="148">
        <v>1.1271828101724561</v>
      </c>
      <c r="AW31" s="148">
        <v>15.235684589682316</v>
      </c>
      <c r="AX31" s="147">
        <v>22.606380132485036</v>
      </c>
      <c r="AY31" s="148">
        <v>11.442800483349547</v>
      </c>
      <c r="AZ31" s="148">
        <v>4.2587691199535689</v>
      </c>
      <c r="BA31" s="148">
        <v>6.9048105291819173</v>
      </c>
      <c r="BB31" s="147">
        <v>5.7730694019229931</v>
      </c>
      <c r="BC31" s="148">
        <v>0</v>
      </c>
      <c r="BD31" s="147">
        <v>146.62932897423431</v>
      </c>
      <c r="BE31" s="148">
        <v>90.101438828666815</v>
      </c>
      <c r="BF31" s="148">
        <v>12.641395268232039</v>
      </c>
      <c r="BG31" s="148">
        <v>34.235905620556977</v>
      </c>
      <c r="BH31" s="148">
        <v>4.2629266812581905</v>
      </c>
      <c r="BI31" s="148">
        <v>5.3876625755202845</v>
      </c>
      <c r="BJ31" s="147">
        <v>62.67424299333036</v>
      </c>
      <c r="BK31" s="148">
        <v>3.2891114099411496</v>
      </c>
      <c r="BL31" s="148">
        <v>50.007307393705901</v>
      </c>
      <c r="BM31" s="148">
        <v>4.2590900477977174</v>
      </c>
      <c r="BN31" s="148">
        <v>5.1187341418855885</v>
      </c>
      <c r="BO31" s="147">
        <v>91.043836540975747</v>
      </c>
      <c r="BP31" s="147">
        <v>261.78154634984924</v>
      </c>
      <c r="BQ31" s="147">
        <v>486.51216188370404</v>
      </c>
      <c r="BR31" s="148">
        <v>267.52066099067588</v>
      </c>
      <c r="BS31" s="148">
        <v>218.99150089302816</v>
      </c>
      <c r="BT31" s="147">
        <v>98.516548867203852</v>
      </c>
      <c r="BU31" s="148">
        <v>60.937143976495605</v>
      </c>
      <c r="BV31" s="148">
        <v>37.579404890708247</v>
      </c>
      <c r="BW31" s="147">
        <v>107.98777034150089</v>
      </c>
      <c r="BX31" s="148">
        <v>45.994487097239514</v>
      </c>
      <c r="BY31" s="148">
        <v>9.7457649897357754</v>
      </c>
      <c r="BZ31" s="148">
        <v>52.247518254525595</v>
      </c>
      <c r="CA31" s="147">
        <v>14.253104630925094</v>
      </c>
      <c r="CB31" s="147">
        <v>0</v>
      </c>
      <c r="CC31" s="158">
        <v>3822.5932736044751</v>
      </c>
      <c r="CD31" s="160">
        <v>3338.6128921565723</v>
      </c>
      <c r="CE31" s="160">
        <v>0</v>
      </c>
      <c r="CF31" s="160">
        <v>483.98038144790303</v>
      </c>
      <c r="CG31" s="161">
        <v>0</v>
      </c>
      <c r="CH31" s="161">
        <v>175.44494916190888</v>
      </c>
      <c r="CI31" s="161">
        <v>0</v>
      </c>
      <c r="CJ31" s="149"/>
      <c r="CK31" s="151">
        <v>46132.539108004406</v>
      </c>
      <c r="CL31" s="144" t="str">
        <f>IF(ROUND(SUM(CK31),1)&gt;ROUND(SUM(Tabel_A!CK31),1),"Supply &lt; Use",IF(ROUND(SUM(CK31),1)&lt;ROUND(SUM(Tabel_A!CK31),1),"Supply &gt; Use",""))</f>
        <v/>
      </c>
    </row>
    <row r="32" spans="1:90" s="157" customFormat="1" ht="26.25" customHeight="1" x14ac:dyDescent="0.25">
      <c r="A32" s="276" t="s">
        <v>51</v>
      </c>
      <c r="B32" s="206" t="s">
        <v>193</v>
      </c>
      <c r="C32" s="154">
        <v>56519.242291313989</v>
      </c>
      <c r="D32" s="154">
        <v>91.075213161983939</v>
      </c>
      <c r="E32" s="154">
        <v>91.075213161983939</v>
      </c>
      <c r="F32" s="154">
        <v>0</v>
      </c>
      <c r="G32" s="154">
        <v>0</v>
      </c>
      <c r="H32" s="154">
        <v>1054.8414164626736</v>
      </c>
      <c r="I32" s="154">
        <v>12251.971941132218</v>
      </c>
      <c r="J32" s="154">
        <v>348.72569454499376</v>
      </c>
      <c r="K32" s="154">
        <v>26.894000000000002</v>
      </c>
      <c r="L32" s="154">
        <v>5.4459689009550498</v>
      </c>
      <c r="M32" s="154">
        <v>2631.8984673755735</v>
      </c>
      <c r="N32" s="154">
        <v>815.95344421642517</v>
      </c>
      <c r="O32" s="154">
        <v>365.26</v>
      </c>
      <c r="P32" s="154">
        <v>156.70427415942785</v>
      </c>
      <c r="Q32" s="154">
        <v>0.28018162423843662</v>
      </c>
      <c r="R32" s="154">
        <v>10.212066424831299</v>
      </c>
      <c r="S32" s="154">
        <v>7757.8755975214535</v>
      </c>
      <c r="T32" s="154">
        <v>123.20551599999999</v>
      </c>
      <c r="U32" s="154">
        <v>0.11956579847648588</v>
      </c>
      <c r="V32" s="154">
        <v>4.9976609040733477E-2</v>
      </c>
      <c r="W32" s="154">
        <v>3.2276376408338275E-2</v>
      </c>
      <c r="X32" s="154">
        <v>0.13692233727135883</v>
      </c>
      <c r="Y32" s="154">
        <v>8.1882853624047805E-2</v>
      </c>
      <c r="Z32" s="154">
        <v>9.4075172193586638E-3</v>
      </c>
      <c r="AA32" s="154">
        <v>9.0337303643202169</v>
      </c>
      <c r="AB32" s="154">
        <v>5.2968507959677051E-2</v>
      </c>
      <c r="AC32" s="154">
        <v>20835.4523611</v>
      </c>
      <c r="AD32" s="154">
        <v>22193.808125147225</v>
      </c>
      <c r="AE32" s="154">
        <v>0</v>
      </c>
      <c r="AF32" s="154">
        <v>22193.808125147225</v>
      </c>
      <c r="AG32" s="154">
        <v>92.093234309893433</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v>0</v>
      </c>
      <c r="CD32" s="155">
        <v>0</v>
      </c>
      <c r="CE32" s="155">
        <v>0</v>
      </c>
      <c r="CF32" s="155">
        <v>0</v>
      </c>
      <c r="CG32" s="154">
        <v>290816.21542557928</v>
      </c>
      <c r="CH32" s="154">
        <v>3035.6297067667856</v>
      </c>
      <c r="CI32" s="154">
        <v>0</v>
      </c>
      <c r="CJ32" s="154">
        <v>1996831.8419227991</v>
      </c>
      <c r="CK32" s="154">
        <v>2347202.929346459</v>
      </c>
      <c r="CL32" s="144" t="str">
        <f>IF(ROUND(SUM(CK32),1)&gt;ROUND(SUM(Tabel_A!CK32),1),"Supply &lt; Use",IF(ROUND(SUM(CK32),1)&lt;ROUND(SUM(Tabel_A!CK32),1),"Supply &gt; Use",""))</f>
        <v/>
      </c>
    </row>
    <row r="33" spans="1:90" s="157" customFormat="1" ht="26.25" customHeight="1" x14ac:dyDescent="0.25">
      <c r="A33" s="279" t="s">
        <v>52</v>
      </c>
      <c r="B33" s="211" t="s">
        <v>194</v>
      </c>
      <c r="C33" s="146">
        <v>28333.692979945044</v>
      </c>
      <c r="D33" s="147">
        <v>91.075213161983939</v>
      </c>
      <c r="E33" s="148">
        <v>91.075213161983939</v>
      </c>
      <c r="F33" s="148">
        <v>0</v>
      </c>
      <c r="G33" s="148">
        <v>0</v>
      </c>
      <c r="H33" s="147">
        <v>574.07997374466845</v>
      </c>
      <c r="I33" s="147">
        <v>6795.8621348921679</v>
      </c>
      <c r="J33" s="148">
        <v>334.24700000000001</v>
      </c>
      <c r="K33" s="148">
        <v>0</v>
      </c>
      <c r="L33" s="148">
        <v>0</v>
      </c>
      <c r="M33" s="148">
        <v>2069.7531443342773</v>
      </c>
      <c r="N33" s="148">
        <v>306.0206492657212</v>
      </c>
      <c r="O33" s="148">
        <v>0</v>
      </c>
      <c r="P33" s="148">
        <v>7.2168183757615614</v>
      </c>
      <c r="Q33" s="148">
        <v>0.28018162423843662</v>
      </c>
      <c r="R33" s="148">
        <v>0</v>
      </c>
      <c r="S33" s="148">
        <v>4078.3443412921692</v>
      </c>
      <c r="T33" s="148">
        <v>0</v>
      </c>
      <c r="U33" s="148">
        <v>0</v>
      </c>
      <c r="V33" s="148">
        <v>0</v>
      </c>
      <c r="W33" s="148">
        <v>0</v>
      </c>
      <c r="X33" s="148">
        <v>0</v>
      </c>
      <c r="Y33" s="148">
        <v>0</v>
      </c>
      <c r="Z33" s="148">
        <v>0</v>
      </c>
      <c r="AA33" s="148">
        <v>0</v>
      </c>
      <c r="AB33" s="148">
        <v>0</v>
      </c>
      <c r="AC33" s="147">
        <v>9328.7842240000009</v>
      </c>
      <c r="AD33" s="147">
        <v>11543.891434146222</v>
      </c>
      <c r="AE33" s="148">
        <v>0</v>
      </c>
      <c r="AF33" s="148">
        <v>11543.891434146222</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v>0</v>
      </c>
      <c r="CD33" s="159">
        <v>0</v>
      </c>
      <c r="CE33" s="159">
        <v>0</v>
      </c>
      <c r="CF33" s="159">
        <v>0</v>
      </c>
      <c r="CG33" s="151">
        <v>0</v>
      </c>
      <c r="CH33" s="151">
        <v>0</v>
      </c>
      <c r="CI33" s="151">
        <v>0</v>
      </c>
      <c r="CJ33" s="149"/>
      <c r="CK33" s="151">
        <v>28333.692979945044</v>
      </c>
      <c r="CL33" s="144" t="str">
        <f>IF(ROUND(SUM(CK33),1)&gt;ROUND(SUM(Tabel_A!CK33),1),"Supply &lt; Use",IF(ROUND(SUM(CK33),1)&lt;ROUND(SUM(Tabel_A!CK33),1),"Supply &gt; Use",""))</f>
        <v/>
      </c>
    </row>
    <row r="34" spans="1:90" s="157" customFormat="1" ht="26.25" customHeight="1" x14ac:dyDescent="0.25">
      <c r="A34" s="280" t="s">
        <v>53</v>
      </c>
      <c r="B34" s="207" t="s">
        <v>195</v>
      </c>
      <c r="C34" s="146">
        <v>28185.549311368948</v>
      </c>
      <c r="D34" s="147">
        <v>0</v>
      </c>
      <c r="E34" s="148">
        <v>0</v>
      </c>
      <c r="F34" s="148">
        <v>0</v>
      </c>
      <c r="G34" s="148">
        <v>0</v>
      </c>
      <c r="H34" s="147">
        <v>480.76144271800513</v>
      </c>
      <c r="I34" s="147">
        <v>5456.1098062400506</v>
      </c>
      <c r="J34" s="148">
        <v>14.478694544993719</v>
      </c>
      <c r="K34" s="148">
        <v>26.894000000000002</v>
      </c>
      <c r="L34" s="148">
        <v>5.4459689009550498</v>
      </c>
      <c r="M34" s="148">
        <v>562.14532304129625</v>
      </c>
      <c r="N34" s="148">
        <v>509.93279495070391</v>
      </c>
      <c r="O34" s="148">
        <v>365.26</v>
      </c>
      <c r="P34" s="148">
        <v>149.48745578366629</v>
      </c>
      <c r="Q34" s="148">
        <v>0</v>
      </c>
      <c r="R34" s="148">
        <v>10.212066424831299</v>
      </c>
      <c r="S34" s="148">
        <v>3679.5312562292843</v>
      </c>
      <c r="T34" s="148">
        <v>123.20551599999999</v>
      </c>
      <c r="U34" s="148">
        <v>0.11956579847648588</v>
      </c>
      <c r="V34" s="148">
        <v>4.9976609040733477E-2</v>
      </c>
      <c r="W34" s="148">
        <v>3.2276376408338275E-2</v>
      </c>
      <c r="X34" s="148">
        <v>0.13692233727135883</v>
      </c>
      <c r="Y34" s="148">
        <v>8.1882853624047805E-2</v>
      </c>
      <c r="Z34" s="148">
        <v>9.4075172193586638E-3</v>
      </c>
      <c r="AA34" s="148">
        <v>9.0337303643202169</v>
      </c>
      <c r="AB34" s="148">
        <v>5.2968507959677051E-2</v>
      </c>
      <c r="AC34" s="147">
        <v>11506.6681371</v>
      </c>
      <c r="AD34" s="147">
        <v>10649.916691001001</v>
      </c>
      <c r="AE34" s="148">
        <v>0</v>
      </c>
      <c r="AF34" s="148">
        <v>10649.916691001001</v>
      </c>
      <c r="AG34" s="147">
        <v>92.093234309893433</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v>0</v>
      </c>
      <c r="CD34" s="148">
        <v>0</v>
      </c>
      <c r="CE34" s="148">
        <v>0</v>
      </c>
      <c r="CF34" s="148">
        <v>0</v>
      </c>
      <c r="CG34" s="153">
        <v>0</v>
      </c>
      <c r="CH34" s="153">
        <v>3035.6297067667856</v>
      </c>
      <c r="CI34" s="153">
        <v>0</v>
      </c>
      <c r="CJ34" s="149"/>
      <c r="CK34" s="151">
        <v>31221.179018135736</v>
      </c>
      <c r="CL34" s="144" t="str">
        <f>IF(ROUND(SUM(CK34),1)&gt;ROUND(SUM(Tabel_A!CK34),1),"Supply &lt; Use",IF(ROUND(SUM(CK34),1)&lt;ROUND(SUM(Tabel_A!CK34),1),"Supply &gt; Use",""))</f>
        <v/>
      </c>
    </row>
    <row r="35" spans="1:90" s="157" customFormat="1" ht="39.75" customHeight="1" x14ac:dyDescent="0.25">
      <c r="A35" s="280" t="s">
        <v>54</v>
      </c>
      <c r="B35" s="207" t="s">
        <v>196</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v>0</v>
      </c>
      <c r="CI35" s="149"/>
      <c r="CJ35" s="153">
        <v>1996831.8419227991</v>
      </c>
      <c r="CK35" s="151">
        <v>1996831.8419227991</v>
      </c>
      <c r="CL35" s="144" t="str">
        <f>IF(ROUND(SUM(CK35),1)&gt;ROUND(SUM(Tabel_A!CK35),1),"Supply &lt; Use",IF(ROUND(SUM(CK35),1)&lt;ROUND(SUM(Tabel_A!CK35),1),"Supply &gt; Use",""))</f>
        <v/>
      </c>
    </row>
    <row r="36" spans="1:90" s="157" customFormat="1" ht="26.25" customHeight="1" x14ac:dyDescent="0.25">
      <c r="A36" s="281" t="s">
        <v>55</v>
      </c>
      <c r="B36" s="212" t="s">
        <v>197</v>
      </c>
      <c r="C36" s="167">
        <v>0</v>
      </c>
      <c r="D36" s="165"/>
      <c r="E36" s="166"/>
      <c r="F36" s="166"/>
      <c r="G36" s="166"/>
      <c r="H36" s="165"/>
      <c r="I36" s="165">
        <v>0</v>
      </c>
      <c r="J36" s="166"/>
      <c r="K36" s="166"/>
      <c r="L36" s="166"/>
      <c r="M36" s="166"/>
      <c r="N36" s="166"/>
      <c r="O36" s="166"/>
      <c r="P36" s="166">
        <v>0</v>
      </c>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v>290816.21542557928</v>
      </c>
      <c r="CH36" s="170">
        <v>0</v>
      </c>
      <c r="CI36" s="149"/>
      <c r="CJ36" s="149"/>
      <c r="CK36" s="171">
        <v>290816.21542557928</v>
      </c>
      <c r="CL36" s="144" t="str">
        <f>IF(ROUND(SUM(CK36),1)&gt;ROUND(SUM(Tabel_A!CK36),1),"Supply &lt; Use",IF(ROUND(SUM(CK36),1)&lt;ROUND(SUM(Tabel_A!CK36),1),"Supply &gt; Use",""))</f>
        <v/>
      </c>
    </row>
    <row r="37" spans="1:90" s="157" customFormat="1" ht="26.25" customHeight="1" thickBot="1" x14ac:dyDescent="0.3">
      <c r="A37" s="282" t="s">
        <v>0</v>
      </c>
      <c r="B37" s="213" t="s">
        <v>198</v>
      </c>
      <c r="C37" s="172">
        <v>0</v>
      </c>
      <c r="D37" s="173">
        <v>0</v>
      </c>
      <c r="E37" s="173">
        <v>0</v>
      </c>
      <c r="F37" s="173">
        <v>0</v>
      </c>
      <c r="G37" s="173">
        <v>0</v>
      </c>
      <c r="H37" s="173">
        <v>0</v>
      </c>
      <c r="I37" s="173">
        <v>0</v>
      </c>
      <c r="J37" s="173">
        <v>0</v>
      </c>
      <c r="K37" s="173">
        <v>0</v>
      </c>
      <c r="L37" s="173">
        <v>0</v>
      </c>
      <c r="M37" s="173">
        <v>0</v>
      </c>
      <c r="N37" s="173">
        <v>0</v>
      </c>
      <c r="O37" s="173">
        <v>0</v>
      </c>
      <c r="P37" s="173">
        <v>0</v>
      </c>
      <c r="Q37" s="173">
        <v>0</v>
      </c>
      <c r="R37" s="173">
        <v>0</v>
      </c>
      <c r="S37" s="173">
        <v>0</v>
      </c>
      <c r="T37" s="173">
        <v>0</v>
      </c>
      <c r="U37" s="173">
        <v>0</v>
      </c>
      <c r="V37" s="173">
        <v>0</v>
      </c>
      <c r="W37" s="173">
        <v>0</v>
      </c>
      <c r="X37" s="173">
        <v>0</v>
      </c>
      <c r="Y37" s="173">
        <v>0</v>
      </c>
      <c r="Z37" s="173">
        <v>0</v>
      </c>
      <c r="AA37" s="173">
        <v>0</v>
      </c>
      <c r="AB37" s="173">
        <v>0</v>
      </c>
      <c r="AC37" s="173">
        <v>0</v>
      </c>
      <c r="AD37" s="173">
        <v>0</v>
      </c>
      <c r="AE37" s="173">
        <v>0</v>
      </c>
      <c r="AF37" s="173">
        <v>0</v>
      </c>
      <c r="AG37" s="173">
        <v>0</v>
      </c>
      <c r="AH37" s="173">
        <v>0</v>
      </c>
      <c r="AI37" s="173">
        <v>0</v>
      </c>
      <c r="AJ37" s="173">
        <v>0</v>
      </c>
      <c r="AK37" s="173">
        <v>0</v>
      </c>
      <c r="AL37" s="173">
        <v>0</v>
      </c>
      <c r="AM37" s="173">
        <v>0</v>
      </c>
      <c r="AN37" s="173">
        <v>0</v>
      </c>
      <c r="AO37" s="173">
        <v>0</v>
      </c>
      <c r="AP37" s="173">
        <v>0</v>
      </c>
      <c r="AQ37" s="173">
        <v>0</v>
      </c>
      <c r="AR37" s="173">
        <v>0</v>
      </c>
      <c r="AS37" s="173">
        <v>0</v>
      </c>
      <c r="AT37" s="173">
        <v>0</v>
      </c>
      <c r="AU37" s="173">
        <v>0</v>
      </c>
      <c r="AV37" s="173">
        <v>0</v>
      </c>
      <c r="AW37" s="173">
        <v>0</v>
      </c>
      <c r="AX37" s="173">
        <v>0</v>
      </c>
      <c r="AY37" s="173">
        <v>0</v>
      </c>
      <c r="AZ37" s="173">
        <v>0</v>
      </c>
      <c r="BA37" s="173">
        <v>0</v>
      </c>
      <c r="BB37" s="173">
        <v>0</v>
      </c>
      <c r="BC37" s="173">
        <v>0</v>
      </c>
      <c r="BD37" s="173">
        <v>0</v>
      </c>
      <c r="BE37" s="173">
        <v>0</v>
      </c>
      <c r="BF37" s="173">
        <v>0</v>
      </c>
      <c r="BG37" s="173">
        <v>0</v>
      </c>
      <c r="BH37" s="173">
        <v>0</v>
      </c>
      <c r="BI37" s="173">
        <v>0</v>
      </c>
      <c r="BJ37" s="173">
        <v>0</v>
      </c>
      <c r="BK37" s="173">
        <v>0</v>
      </c>
      <c r="BL37" s="173">
        <v>0</v>
      </c>
      <c r="BM37" s="173">
        <v>0</v>
      </c>
      <c r="BN37" s="173">
        <v>0</v>
      </c>
      <c r="BO37" s="173">
        <v>0</v>
      </c>
      <c r="BP37" s="173">
        <v>0</v>
      </c>
      <c r="BQ37" s="173">
        <v>0</v>
      </c>
      <c r="BR37" s="173">
        <v>0</v>
      </c>
      <c r="BS37" s="173">
        <v>0</v>
      </c>
      <c r="BT37" s="173">
        <v>0</v>
      </c>
      <c r="BU37" s="173">
        <v>0</v>
      </c>
      <c r="BV37" s="173">
        <v>0</v>
      </c>
      <c r="BW37" s="173">
        <v>0</v>
      </c>
      <c r="BX37" s="173">
        <v>0</v>
      </c>
      <c r="BY37" s="173">
        <v>0</v>
      </c>
      <c r="BZ37" s="173">
        <v>0</v>
      </c>
      <c r="CA37" s="173">
        <v>0</v>
      </c>
      <c r="CB37" s="173">
        <v>0</v>
      </c>
      <c r="CC37" s="174">
        <v>0</v>
      </c>
      <c r="CD37" s="175">
        <v>0</v>
      </c>
      <c r="CE37" s="175">
        <v>0</v>
      </c>
      <c r="CF37" s="175">
        <v>0</v>
      </c>
      <c r="CG37" s="176">
        <v>0</v>
      </c>
      <c r="CH37" s="176">
        <v>0</v>
      </c>
      <c r="CI37" s="173">
        <v>0</v>
      </c>
      <c r="CJ37" s="172">
        <v>0</v>
      </c>
      <c r="CK37" s="174">
        <v>0</v>
      </c>
      <c r="CL37" s="144"/>
    </row>
    <row r="38" spans="1:90" s="157" customFormat="1" ht="26.25" customHeight="1" thickTop="1" x14ac:dyDescent="0.25">
      <c r="A38" s="286" t="s">
        <v>56</v>
      </c>
      <c r="B38" s="224" t="s">
        <v>199</v>
      </c>
      <c r="C38" s="177">
        <v>3780260.4118543793</v>
      </c>
      <c r="D38" s="177">
        <v>99927.821932467792</v>
      </c>
      <c r="E38" s="177">
        <v>43546.735986274645</v>
      </c>
      <c r="F38" s="177">
        <v>52793.788829370424</v>
      </c>
      <c r="G38" s="177">
        <v>3587.2971168227364</v>
      </c>
      <c r="H38" s="177">
        <v>6814.721961799537</v>
      </c>
      <c r="I38" s="177">
        <v>2491344.6526173539</v>
      </c>
      <c r="J38" s="177">
        <v>71914.787960410933</v>
      </c>
      <c r="K38" s="177">
        <v>8213.7534411910456</v>
      </c>
      <c r="L38" s="177">
        <v>3638.2649083730594</v>
      </c>
      <c r="M38" s="177">
        <v>24190.825004119924</v>
      </c>
      <c r="N38" s="177">
        <v>12246.500394996558</v>
      </c>
      <c r="O38" s="177">
        <v>1590624.4497622384</v>
      </c>
      <c r="P38" s="177">
        <v>489252.33006478567</v>
      </c>
      <c r="Q38" s="177">
        <v>7854.4294349921938</v>
      </c>
      <c r="R38" s="177">
        <v>4627.5628797874706</v>
      </c>
      <c r="S38" s="177">
        <v>64384.48491732659</v>
      </c>
      <c r="T38" s="177">
        <v>188014.0351304214</v>
      </c>
      <c r="U38" s="177">
        <v>5771.2963476458563</v>
      </c>
      <c r="V38" s="177">
        <v>1966.63275924647</v>
      </c>
      <c r="W38" s="177">
        <v>1433.6509740296897</v>
      </c>
      <c r="X38" s="177">
        <v>4852.5719482150616</v>
      </c>
      <c r="Y38" s="177">
        <v>3237.1587887085293</v>
      </c>
      <c r="Z38" s="177">
        <v>820.85566144130667</v>
      </c>
      <c r="AA38" s="177">
        <v>5094.8457027203312</v>
      </c>
      <c r="AB38" s="177">
        <v>3206.2165367043199</v>
      </c>
      <c r="AC38" s="177">
        <v>692363.46106017148</v>
      </c>
      <c r="AD38" s="177">
        <v>41893.048821640608</v>
      </c>
      <c r="AE38" s="177">
        <v>2542.5653277705073</v>
      </c>
      <c r="AF38" s="177">
        <v>39350.48349387011</v>
      </c>
      <c r="AG38" s="177">
        <v>54402.61913019947</v>
      </c>
      <c r="AH38" s="177">
        <v>59849.668080062111</v>
      </c>
      <c r="AI38" s="177">
        <v>10673.549232558837</v>
      </c>
      <c r="AJ38" s="177">
        <v>22198.835874823253</v>
      </c>
      <c r="AK38" s="177">
        <v>26977.282972680019</v>
      </c>
      <c r="AL38" s="177">
        <v>160334.44438152082</v>
      </c>
      <c r="AM38" s="177">
        <v>58032.653250595045</v>
      </c>
      <c r="AN38" s="177">
        <v>27997.569640800648</v>
      </c>
      <c r="AO38" s="177">
        <v>61807.991020512985</v>
      </c>
      <c r="AP38" s="177">
        <v>9347.9652671512358</v>
      </c>
      <c r="AQ38" s="177">
        <v>3148.265202460917</v>
      </c>
      <c r="AR38" s="177">
        <v>20898.677803071198</v>
      </c>
      <c r="AS38" s="177">
        <v>9987.0591740642121</v>
      </c>
      <c r="AT38" s="177">
        <v>1864.0444751124335</v>
      </c>
      <c r="AU38" s="177">
        <v>1992.2864293333837</v>
      </c>
      <c r="AV38" s="177">
        <v>1387.6484646999413</v>
      </c>
      <c r="AW38" s="177">
        <v>4743.0798049184532</v>
      </c>
      <c r="AX38" s="177">
        <v>3585.809349991674</v>
      </c>
      <c r="AY38" s="177">
        <v>1714.9344167312747</v>
      </c>
      <c r="AZ38" s="177">
        <v>759.75750321062048</v>
      </c>
      <c r="BA38" s="177">
        <v>1111.1174300497789</v>
      </c>
      <c r="BB38" s="177">
        <v>3695.1322507147738</v>
      </c>
      <c r="BC38" s="177">
        <v>0</v>
      </c>
      <c r="BD38" s="177">
        <v>26558.162071433555</v>
      </c>
      <c r="BE38" s="177">
        <v>17290.066180405698</v>
      </c>
      <c r="BF38" s="177">
        <v>4659.135129547838</v>
      </c>
      <c r="BG38" s="177">
        <v>2843.5223129929691</v>
      </c>
      <c r="BH38" s="177">
        <v>695.42521061801006</v>
      </c>
      <c r="BI38" s="177">
        <v>1070.0132378690444</v>
      </c>
      <c r="BJ38" s="177">
        <v>18954.808028607855</v>
      </c>
      <c r="BK38" s="177">
        <v>5743.6336563222176</v>
      </c>
      <c r="BL38" s="177">
        <v>5835.1321601716809</v>
      </c>
      <c r="BM38" s="177">
        <v>532.60033143503927</v>
      </c>
      <c r="BN38" s="177">
        <v>6843.4418806789199</v>
      </c>
      <c r="BO38" s="177">
        <v>26026.967561366149</v>
      </c>
      <c r="BP38" s="177">
        <v>12686.545402494647</v>
      </c>
      <c r="BQ38" s="177">
        <v>27077.613729460933</v>
      </c>
      <c r="BR38" s="177">
        <v>17688.865560096379</v>
      </c>
      <c r="BS38" s="177">
        <v>9388.7481693645495</v>
      </c>
      <c r="BT38" s="177">
        <v>9234.9217678525183</v>
      </c>
      <c r="BU38" s="177">
        <v>4844.1553793706553</v>
      </c>
      <c r="BV38" s="177">
        <v>4390.7663884818612</v>
      </c>
      <c r="BW38" s="177">
        <v>11650.056164649042</v>
      </c>
      <c r="BX38" s="177">
        <v>2511.2132570746535</v>
      </c>
      <c r="BY38" s="177">
        <v>959.97000614326839</v>
      </c>
      <c r="BZ38" s="177">
        <v>8178.8729014311211</v>
      </c>
      <c r="CA38" s="177">
        <v>2974.2205654564682</v>
      </c>
      <c r="CB38" s="177">
        <v>0</v>
      </c>
      <c r="CC38" s="177">
        <v>459393.88451504178</v>
      </c>
      <c r="CD38" s="177">
        <v>237721.87266076414</v>
      </c>
      <c r="CE38" s="177">
        <v>108965.74572388928</v>
      </c>
      <c r="CF38" s="177">
        <v>112706.26613038835</v>
      </c>
      <c r="CG38" s="177">
        <v>270096.71956092783</v>
      </c>
      <c r="CH38" s="177">
        <v>231.90665236194172</v>
      </c>
      <c r="CI38" s="177">
        <v>1845093.908422</v>
      </c>
      <c r="CJ38" s="177">
        <v>1996831.8419227991</v>
      </c>
      <c r="CK38" s="177">
        <v>8351908.6729275072</v>
      </c>
      <c r="CL38" s="144" t="str">
        <f>IF(ROUND(SUM(CK38),1)&gt;ROUND(SUM(Tabel_A!CK38),1),"Supply &lt; Use",IF(ROUND(SUM(CK38),1)&lt;ROUND(SUM(Tabel_A!CK38),1),"Supply &gt; Use",""))</f>
        <v/>
      </c>
    </row>
    <row r="39" spans="1:90" s="143" customFormat="1" ht="18" customHeight="1" x14ac:dyDescent="0.25">
      <c r="A39" s="271"/>
      <c r="B39" s="178"/>
      <c r="C39" s="179" t="str">
        <f>IF(ROUND(SUM(C38),1)&gt;ROUND(SUM(Tabel_A!C38),1),"Supply &lt; Use",IF(ROUND(SUM(C38),1)&lt;ROUND(SUM(Tabel_A!C38),1),"Supply &gt; Use",""))</f>
        <v/>
      </c>
      <c r="D39" s="179" t="str">
        <f>IF(ROUND(SUM(D38),1)&gt;ROUND(SUM(Tabel_A!D38),1),"Supply &lt; Use",IF(ROUND(SUM(D38),1)&lt;ROUND(SUM(Tabel_A!D38),1),"Supply &gt; Use",""))</f>
        <v/>
      </c>
      <c r="E39" s="179" t="str">
        <f>IF(ROUND(SUM(E38),1)&gt;ROUND(SUM(Tabel_A!E38),1),"Supply &lt; Use",IF(ROUND(SUM(E38),1)&lt;ROUND(SUM(Tabel_A!E38),1),"Supply &gt; Use",""))</f>
        <v/>
      </c>
      <c r="F39" s="179" t="str">
        <f>IF(ROUND(SUM(F38),1)&gt;ROUND(SUM(Tabel_A!F38),1),"Supply &lt; Use",IF(ROUND(SUM(F38),1)&lt;ROUND(SUM(Tabel_A!F38),1),"Supply &gt; Use",""))</f>
        <v/>
      </c>
      <c r="G39" s="179" t="str">
        <f>IF(ROUND(SUM(G38),1)&gt;ROUND(SUM(Tabel_A!G38),1),"Supply &lt; Use",IF(ROUND(SUM(G38),1)&lt;ROUND(SUM(Tabel_A!G38),1),"Supply &gt; Use",""))</f>
        <v/>
      </c>
      <c r="H39" s="179" t="str">
        <f>IF(ROUND(SUM(H38),1)&gt;ROUND(SUM(Tabel_A!H38),1),"Supply &lt; Use",IF(ROUND(SUM(H38),1)&lt;ROUND(SUM(Tabel_A!H38),1),"Supply &gt; Use",""))</f>
        <v/>
      </c>
      <c r="I39" s="179" t="str">
        <f>IF(ROUND(SUM(I38),1)&gt;ROUND(SUM(Tabel_A!I38),1),"Supply &lt; Use",IF(ROUND(SUM(I38),1)&lt;ROUND(SUM(Tabel_A!I38),1),"Supply &gt; Use",""))</f>
        <v/>
      </c>
      <c r="J39" s="179" t="str">
        <f>IF(ROUND(SUM(J38),1)&gt;ROUND(SUM(Tabel_A!J38),1),"Supply &lt; Use",IF(ROUND(SUM(J38),1)&lt;ROUND(SUM(Tabel_A!J38),1),"Supply &gt; Use",""))</f>
        <v/>
      </c>
      <c r="K39" s="179" t="str">
        <f>IF(ROUND(SUM(K38),1)&gt;ROUND(SUM(Tabel_A!K38),1),"Supply &lt; Use",IF(ROUND(SUM(K38),1)&lt;ROUND(SUM(Tabel_A!K38),1),"Supply &gt; Use",""))</f>
        <v/>
      </c>
      <c r="L39" s="179" t="str">
        <f>IF(ROUND(SUM(L38),1)&gt;ROUND(SUM(Tabel_A!L38),1),"Supply &lt; Use",IF(ROUND(SUM(L38),1)&lt;ROUND(SUM(Tabel_A!L38),1),"Supply &gt; Use",""))</f>
        <v/>
      </c>
      <c r="M39" s="179" t="str">
        <f>IF(ROUND(SUM(M38),1)&gt;ROUND(SUM(Tabel_A!M38),1),"Supply &lt; Use",IF(ROUND(SUM(M38),1)&lt;ROUND(SUM(Tabel_A!M38),1),"Supply &gt; Use",""))</f>
        <v/>
      </c>
      <c r="N39" s="179" t="str">
        <f>IF(ROUND(SUM(N38),1)&gt;ROUND(SUM(Tabel_A!N38),1),"Supply &lt; Use",IF(ROUND(SUM(N38),1)&lt;ROUND(SUM(Tabel_A!N38),1),"Supply &gt; Use",""))</f>
        <v/>
      </c>
      <c r="O39" s="179" t="str">
        <f>IF(ROUND(SUM(O38),1)&gt;ROUND(SUM(Tabel_A!O38),1),"Supply &lt; Use",IF(ROUND(SUM(O38),1)&lt;ROUND(SUM(Tabel_A!O38),1),"Supply &gt; Use",""))</f>
        <v/>
      </c>
      <c r="P39" s="179" t="str">
        <f>IF(ROUND(SUM(P38),1)&gt;ROUND(SUM(Tabel_A!P38),1),"Supply &lt; Use",IF(ROUND(SUM(P38),1)&lt;ROUND(SUM(Tabel_A!P38),1),"Supply &gt; Use",""))</f>
        <v/>
      </c>
      <c r="Q39" s="179" t="str">
        <f>IF(ROUND(SUM(Q38),1)&gt;ROUND(SUM(Tabel_A!Q38),1),"Supply &lt; Use",IF(ROUND(SUM(Q38),1)&lt;ROUND(SUM(Tabel_A!Q38),1),"Supply &gt; Use",""))</f>
        <v/>
      </c>
      <c r="R39" s="179" t="str">
        <f>IF(ROUND(SUM(R38),1)&gt;ROUND(SUM(Tabel_A!R38),1),"Supply &lt; Use",IF(ROUND(SUM(R38),1)&lt;ROUND(SUM(Tabel_A!R38),1),"Supply &gt; Use",""))</f>
        <v/>
      </c>
      <c r="S39" s="179" t="str">
        <f>IF(ROUND(SUM(S38),1)&gt;ROUND(SUM(Tabel_A!S38),1),"Supply &lt; Use",IF(ROUND(SUM(S38),1)&lt;ROUND(SUM(Tabel_A!S38),1),"Supply &gt; Use",""))</f>
        <v/>
      </c>
      <c r="T39" s="179" t="str">
        <f>IF(ROUND(SUM(T38),1)&gt;ROUND(SUM(Tabel_A!T38),1),"Supply &lt; Use",IF(ROUND(SUM(T38),1)&lt;ROUND(SUM(Tabel_A!T38),1),"Supply &gt; Use",""))</f>
        <v/>
      </c>
      <c r="U39" s="179" t="str">
        <f>IF(ROUND(SUM(U38),1)&gt;ROUND(SUM(Tabel_A!U38),1),"Supply &lt; Use",IF(ROUND(SUM(U38),1)&lt;ROUND(SUM(Tabel_A!U38),1),"Supply &gt; Use",""))</f>
        <v/>
      </c>
      <c r="V39" s="179" t="str">
        <f>IF(ROUND(SUM(V38),1)&gt;ROUND(SUM(Tabel_A!V38),1),"Supply &lt; Use",IF(ROUND(SUM(V38),1)&lt;ROUND(SUM(Tabel_A!V38),1),"Supply &gt; Use",""))</f>
        <v/>
      </c>
      <c r="W39" s="179" t="str">
        <f>IF(ROUND(SUM(W38),1)&gt;ROUND(SUM(Tabel_A!W38),1),"Supply &lt; Use",IF(ROUND(SUM(W38),1)&lt;ROUND(SUM(Tabel_A!W38),1),"Supply &gt; Use",""))</f>
        <v/>
      </c>
      <c r="X39" s="179" t="str">
        <f>IF(ROUND(SUM(X38),1)&gt;ROUND(SUM(Tabel_A!X38),1),"Supply &lt; Use",IF(ROUND(SUM(X38),1)&lt;ROUND(SUM(Tabel_A!X38),1),"Supply &gt; Use",""))</f>
        <v/>
      </c>
      <c r="Y39" s="179" t="str">
        <f>IF(ROUND(SUM(Y38),1)&gt;ROUND(SUM(Tabel_A!Y38),1),"Supply &lt; Use",IF(ROUND(SUM(Y38),1)&lt;ROUND(SUM(Tabel_A!Y38),1),"Supply &gt; Use",""))</f>
        <v/>
      </c>
      <c r="Z39" s="179" t="str">
        <f>IF(ROUND(SUM(Z38),1)&gt;ROUND(SUM(Tabel_A!Z38),1),"Supply &lt; Use",IF(ROUND(SUM(Z38),1)&lt;ROUND(SUM(Tabel_A!Z38),1),"Supply &gt; Use",""))</f>
        <v/>
      </c>
      <c r="AA39" s="179" t="str">
        <f>IF(ROUND(SUM(AA38),1)&gt;ROUND(SUM(Tabel_A!AA38),1),"Supply &lt; Use",IF(ROUND(SUM(AA38),1)&lt;ROUND(SUM(Tabel_A!AA38),1),"Supply &gt; Use",""))</f>
        <v/>
      </c>
      <c r="AB39" s="179" t="str">
        <f>IF(ROUND(SUM(AB38),1)&gt;ROUND(SUM(Tabel_A!AB38),1),"Supply &lt; Use",IF(ROUND(SUM(AB38),1)&lt;ROUND(SUM(Tabel_A!AB38),1),"Supply &gt; Use",""))</f>
        <v/>
      </c>
      <c r="AC39" s="179" t="str">
        <f>IF(ROUND(SUM(AC38),1)&gt;ROUND(SUM(Tabel_A!AC38),1),"Supply &lt; Use",IF(ROUND(SUM(AC38),1)&lt;ROUND(SUM(Tabel_A!AC38),1),"Supply &gt; Use",""))</f>
        <v/>
      </c>
      <c r="AD39" s="179" t="str">
        <f>IF(ROUND(SUM(AD38),1)&gt;ROUND(SUM(Tabel_A!AD38),1),"Supply &lt; Use",IF(ROUND(SUM(AD38),1)&lt;ROUND(SUM(Tabel_A!AD38),1),"Supply &gt; Use",""))</f>
        <v/>
      </c>
      <c r="AE39" s="179" t="str">
        <f>IF(ROUND(SUM(AE38),1)&gt;ROUND(SUM(Tabel_A!AE38),1),"Supply &lt; Use",IF(ROUND(SUM(AE38),1)&lt;ROUND(SUM(Tabel_A!AE38),1),"Supply &gt; Use",""))</f>
        <v/>
      </c>
      <c r="AF39" s="179" t="str">
        <f>IF(ROUND(SUM(AF38),1)&gt;ROUND(SUM(Tabel_A!AF38),1),"Supply &lt; Use",IF(ROUND(SUM(AF38),1)&lt;ROUND(SUM(Tabel_A!AF38),1),"Supply &gt; Use",""))</f>
        <v/>
      </c>
      <c r="AG39" s="179" t="str">
        <f>IF(ROUND(SUM(AG38),1)&gt;ROUND(SUM(Tabel_A!AG38),1),"Supply &lt; Use",IF(ROUND(SUM(AG38),1)&lt;ROUND(SUM(Tabel_A!AG38),1),"Supply &gt; Use",""))</f>
        <v/>
      </c>
      <c r="AH39" s="179" t="str">
        <f>IF(ROUND(SUM(AH38),1)&gt;ROUND(SUM(Tabel_A!AH38),1),"Supply &lt; Use",IF(ROUND(SUM(AH38),1)&lt;ROUND(SUM(Tabel_A!AH38),1),"Supply &gt; Use",""))</f>
        <v/>
      </c>
      <c r="AI39" s="179" t="str">
        <f>IF(ROUND(SUM(AI38),1)&gt;ROUND(SUM(Tabel_A!AI38),1),"Supply &lt; Use",IF(ROUND(SUM(AI38),1)&lt;ROUND(SUM(Tabel_A!AI38),1),"Supply &gt; Use",""))</f>
        <v/>
      </c>
      <c r="AJ39" s="179" t="str">
        <f>IF(ROUND(SUM(AJ38),1)&gt;ROUND(SUM(Tabel_A!AJ38),1),"Supply &lt; Use",IF(ROUND(SUM(AJ38),1)&lt;ROUND(SUM(Tabel_A!AJ38),1),"Supply &gt; Use",""))</f>
        <v/>
      </c>
      <c r="AK39" s="179" t="str">
        <f>IF(ROUND(SUM(AK38),1)&gt;ROUND(SUM(Tabel_A!AK38),1),"Supply &lt; Use",IF(ROUND(SUM(AK38),1)&lt;ROUND(SUM(Tabel_A!AK38),1),"Supply &gt; Use",""))</f>
        <v/>
      </c>
      <c r="AL39" s="179" t="str">
        <f>IF(ROUND(SUM(AL38),1)&gt;ROUND(SUM(Tabel_A!AL38),1),"Supply &lt; Use",IF(ROUND(SUM(AL38),1)&lt;ROUND(SUM(Tabel_A!AL38),1),"Supply &gt; Use",""))</f>
        <v/>
      </c>
      <c r="AM39" s="179" t="str">
        <f>IF(ROUND(SUM(AM38),1)&gt;ROUND(SUM(Tabel_A!AM38),1),"Supply &lt; Use",IF(ROUND(SUM(AM38),1)&lt;ROUND(SUM(Tabel_A!AM38),1),"Supply &gt; Use",""))</f>
        <v/>
      </c>
      <c r="AN39" s="179" t="str">
        <f>IF(ROUND(SUM(AN38),1)&gt;ROUND(SUM(Tabel_A!AN38),1),"Supply &lt; Use",IF(ROUND(SUM(AN38),1)&lt;ROUND(SUM(Tabel_A!AN38),1),"Supply &gt; Use",""))</f>
        <v/>
      </c>
      <c r="AO39" s="179" t="str">
        <f>IF(ROUND(SUM(AO38),1)&gt;ROUND(SUM(Tabel_A!AO38),1),"Supply &lt; Use",IF(ROUND(SUM(AO38),1)&lt;ROUND(SUM(Tabel_A!AO38),1),"Supply &gt; Use",""))</f>
        <v/>
      </c>
      <c r="AP39" s="179" t="str">
        <f>IF(ROUND(SUM(AP38),1)&gt;ROUND(SUM(Tabel_A!AP38),1),"Supply &lt; Use",IF(ROUND(SUM(AP38),1)&lt;ROUND(SUM(Tabel_A!AP38),1),"Supply &gt; Use",""))</f>
        <v/>
      </c>
      <c r="AQ39" s="179" t="str">
        <f>IF(ROUND(SUM(AQ38),1)&gt;ROUND(SUM(Tabel_A!AQ38),1),"Supply &lt; Use",IF(ROUND(SUM(AQ38),1)&lt;ROUND(SUM(Tabel_A!AQ38),1),"Supply &gt; Use",""))</f>
        <v/>
      </c>
      <c r="AR39" s="179" t="str">
        <f>IF(ROUND(SUM(AR38),1)&gt;ROUND(SUM(Tabel_A!AR38),1),"Supply &lt; Use",IF(ROUND(SUM(AR38),1)&lt;ROUND(SUM(Tabel_A!AR38),1),"Supply &gt; Use",""))</f>
        <v/>
      </c>
      <c r="AS39" s="179" t="str">
        <f>IF(ROUND(SUM(AS38),1)&gt;ROUND(SUM(Tabel_A!AS38),1),"Supply &lt; Use",IF(ROUND(SUM(AS38),1)&lt;ROUND(SUM(Tabel_A!AS38),1),"Supply &gt; Use",""))</f>
        <v/>
      </c>
      <c r="AT39" s="179" t="str">
        <f>IF(ROUND(SUM(AT38),1)&gt;ROUND(SUM(Tabel_A!AT38),1),"Supply &lt; Use",IF(ROUND(SUM(AT38),1)&lt;ROUND(SUM(Tabel_A!AT38),1),"Supply &gt; Use",""))</f>
        <v/>
      </c>
      <c r="AU39" s="179" t="str">
        <f>IF(ROUND(SUM(AU38),1)&gt;ROUND(SUM(Tabel_A!AU38),1),"Supply &lt; Use",IF(ROUND(SUM(AU38),1)&lt;ROUND(SUM(Tabel_A!AU38),1),"Supply &gt; Use",""))</f>
        <v/>
      </c>
      <c r="AV39" s="179" t="str">
        <f>IF(ROUND(SUM(AV38),1)&gt;ROUND(SUM(Tabel_A!AV38),1),"Supply &lt; Use",IF(ROUND(SUM(AV38),1)&lt;ROUND(SUM(Tabel_A!AV38),1),"Supply &gt; Use",""))</f>
        <v/>
      </c>
      <c r="AW39" s="179" t="str">
        <f>IF(ROUND(SUM(AW38),1)&gt;ROUND(SUM(Tabel_A!AW38),1),"Supply &lt; Use",IF(ROUND(SUM(AW38),1)&lt;ROUND(SUM(Tabel_A!AW38),1),"Supply &gt; Use",""))</f>
        <v/>
      </c>
      <c r="AX39" s="179" t="str">
        <f>IF(ROUND(SUM(AX38),1)&gt;ROUND(SUM(Tabel_A!AX38),1),"Supply &lt; Use",IF(ROUND(SUM(AX38),1)&lt;ROUND(SUM(Tabel_A!AX38),1),"Supply &gt; Use",""))</f>
        <v/>
      </c>
      <c r="AY39" s="179" t="str">
        <f>IF(ROUND(SUM(AY38),1)&gt;ROUND(SUM(Tabel_A!AY38),1),"Supply &lt; Use",IF(ROUND(SUM(AY38),1)&lt;ROUND(SUM(Tabel_A!AY38),1),"Supply &gt; Use",""))</f>
        <v/>
      </c>
      <c r="AZ39" s="179" t="str">
        <f>IF(ROUND(SUM(AZ38),1)&gt;ROUND(SUM(Tabel_A!AZ38),1),"Supply &lt; Use",IF(ROUND(SUM(AZ38),1)&lt;ROUND(SUM(Tabel_A!AZ38),1),"Supply &gt; Use",""))</f>
        <v/>
      </c>
      <c r="BA39" s="179" t="str">
        <f>IF(ROUND(SUM(BA38),1)&gt;ROUND(SUM(Tabel_A!BA38),1),"Supply &lt; Use",IF(ROUND(SUM(BA38),1)&lt;ROUND(SUM(Tabel_A!BA38),1),"Supply &gt; Use",""))</f>
        <v/>
      </c>
      <c r="BB39" s="179" t="str">
        <f>IF(ROUND(SUM(BB38),1)&gt;ROUND(SUM(Tabel_A!BB38),1),"Supply &lt; Use",IF(ROUND(SUM(BB38),1)&lt;ROUND(SUM(Tabel_A!BB38),1),"Supply &gt; Use",""))</f>
        <v/>
      </c>
      <c r="BC39" s="179" t="str">
        <f>IF(ROUND(SUM(BC38),1)&gt;ROUND(SUM(Tabel_A!BC38),1),"Supply &lt; Use",IF(ROUND(SUM(BC38),1)&lt;ROUND(SUM(Tabel_A!BC38),1),"Supply &gt; Use",""))</f>
        <v/>
      </c>
      <c r="BD39" s="179" t="str">
        <f>IF(ROUND(SUM(BD38),1)&gt;ROUND(SUM(Tabel_A!BD38),1),"Supply &lt; Use",IF(ROUND(SUM(BD38),1)&lt;ROUND(SUM(Tabel_A!BD38),1),"Supply &gt; Use",""))</f>
        <v/>
      </c>
      <c r="BE39" s="179" t="str">
        <f>IF(ROUND(SUM(BE38),1)&gt;ROUND(SUM(Tabel_A!BE38),1),"Supply &lt; Use",IF(ROUND(SUM(BE38),1)&lt;ROUND(SUM(Tabel_A!BE38),1),"Supply &gt; Use",""))</f>
        <v/>
      </c>
      <c r="BF39" s="179" t="str">
        <f>IF(ROUND(SUM(BF38),1)&gt;ROUND(SUM(Tabel_A!BF38),1),"Supply &lt; Use",IF(ROUND(SUM(BF38),1)&lt;ROUND(SUM(Tabel_A!BF38),1),"Supply &gt; Use",""))</f>
        <v/>
      </c>
      <c r="BG39" s="179" t="str">
        <f>IF(ROUND(SUM(BG38),1)&gt;ROUND(SUM(Tabel_A!BG38),1),"Supply &lt; Use",IF(ROUND(SUM(BG38),1)&lt;ROUND(SUM(Tabel_A!BG38),1),"Supply &gt; Use",""))</f>
        <v/>
      </c>
      <c r="BH39" s="179" t="str">
        <f>IF(ROUND(SUM(BH38),1)&gt;ROUND(SUM(Tabel_A!BH38),1),"Supply &lt; Use",IF(ROUND(SUM(BH38),1)&lt;ROUND(SUM(Tabel_A!BH38),1),"Supply &gt; Use",""))</f>
        <v/>
      </c>
      <c r="BI39" s="179" t="str">
        <f>IF(ROUND(SUM(BI38),1)&gt;ROUND(SUM(Tabel_A!BI38),1),"Supply &lt; Use",IF(ROUND(SUM(BI38),1)&lt;ROUND(SUM(Tabel_A!BI38),1),"Supply &gt; Use",""))</f>
        <v/>
      </c>
      <c r="BJ39" s="179" t="str">
        <f>IF(ROUND(SUM(BJ38),1)&gt;ROUND(SUM(Tabel_A!BJ38),1),"Supply &lt; Use",IF(ROUND(SUM(BJ38),1)&lt;ROUND(SUM(Tabel_A!BJ38),1),"Supply &gt; Use",""))</f>
        <v/>
      </c>
      <c r="BK39" s="179" t="str">
        <f>IF(ROUND(SUM(BK38),1)&gt;ROUND(SUM(Tabel_A!BK38),1),"Supply &lt; Use",IF(ROUND(SUM(BK38),1)&lt;ROUND(SUM(Tabel_A!BK38),1),"Supply &gt; Use",""))</f>
        <v/>
      </c>
      <c r="BL39" s="179" t="str">
        <f>IF(ROUND(SUM(BL38),1)&gt;ROUND(SUM(Tabel_A!BL38),1),"Supply &lt; Use",IF(ROUND(SUM(BL38),1)&lt;ROUND(SUM(Tabel_A!BL38),1),"Supply &gt; Use",""))</f>
        <v/>
      </c>
      <c r="BM39" s="179" t="str">
        <f>IF(ROUND(SUM(BM38),1)&gt;ROUND(SUM(Tabel_A!BM38),1),"Supply &lt; Use",IF(ROUND(SUM(BM38),1)&lt;ROUND(SUM(Tabel_A!BM38),1),"Supply &gt; Use",""))</f>
        <v/>
      </c>
      <c r="BN39" s="179" t="str">
        <f>IF(ROUND(SUM(BN38),1)&gt;ROUND(SUM(Tabel_A!BN38),1),"Supply &lt; Use",IF(ROUND(SUM(BN38),1)&lt;ROUND(SUM(Tabel_A!BN38),1),"Supply &gt; Use",""))</f>
        <v/>
      </c>
      <c r="BO39" s="179" t="str">
        <f>IF(ROUND(SUM(BO38),1)&gt;ROUND(SUM(Tabel_A!BO38),1),"Supply &lt; Use",IF(ROUND(SUM(BO38),1)&lt;ROUND(SUM(Tabel_A!BO38),1),"Supply &gt; Use",""))</f>
        <v/>
      </c>
      <c r="BP39" s="179" t="str">
        <f>IF(ROUND(SUM(BP38),1)&gt;ROUND(SUM(Tabel_A!BP38),1),"Supply &lt; Use",IF(ROUND(SUM(BP38),1)&lt;ROUND(SUM(Tabel_A!BP38),1),"Supply &gt; Use",""))</f>
        <v/>
      </c>
      <c r="BQ39" s="179" t="str">
        <f>IF(ROUND(SUM(BQ38),1)&gt;ROUND(SUM(Tabel_A!BQ38),1),"Supply &lt; Use",IF(ROUND(SUM(BQ38),1)&lt;ROUND(SUM(Tabel_A!BQ38),1),"Supply &gt; Use",""))</f>
        <v/>
      </c>
      <c r="BR39" s="179" t="str">
        <f>IF(ROUND(SUM(BR38),1)&gt;ROUND(SUM(Tabel_A!BR38),1),"Supply &lt; Use",IF(ROUND(SUM(BR38),1)&lt;ROUND(SUM(Tabel_A!BR38),1),"Supply &gt; Use",""))</f>
        <v/>
      </c>
      <c r="BS39" s="179" t="str">
        <f>IF(ROUND(SUM(BS38),1)&gt;ROUND(SUM(Tabel_A!BS38),1),"Supply &lt; Use",IF(ROUND(SUM(BS38),1)&lt;ROUND(SUM(Tabel_A!BS38),1),"Supply &gt; Use",""))</f>
        <v/>
      </c>
      <c r="BT39" s="179" t="str">
        <f>IF(ROUND(SUM(BT38),1)&gt;ROUND(SUM(Tabel_A!BT38),1),"Supply &lt; Use",IF(ROUND(SUM(BT38),1)&lt;ROUND(SUM(Tabel_A!BT38),1),"Supply &gt; Use",""))</f>
        <v/>
      </c>
      <c r="BU39" s="179" t="str">
        <f>IF(ROUND(SUM(BU38),1)&gt;ROUND(SUM(Tabel_A!BU38),1),"Supply &lt; Use",IF(ROUND(SUM(BU38),1)&lt;ROUND(SUM(Tabel_A!BU38),1),"Supply &gt; Use",""))</f>
        <v/>
      </c>
      <c r="BV39" s="179" t="str">
        <f>IF(ROUND(SUM(BV38),1)&gt;ROUND(SUM(Tabel_A!BV38),1),"Supply &lt; Use",IF(ROUND(SUM(BV38),1)&lt;ROUND(SUM(Tabel_A!BV38),1),"Supply &gt; Use",""))</f>
        <v/>
      </c>
      <c r="BW39" s="179" t="str">
        <f>IF(ROUND(SUM(BW38),1)&gt;ROUND(SUM(Tabel_A!BW38),1),"Supply &lt; Use",IF(ROUND(SUM(BW38),1)&lt;ROUND(SUM(Tabel_A!BW38),1),"Supply &gt; Use",""))</f>
        <v/>
      </c>
      <c r="BX39" s="179" t="str">
        <f>IF(ROUND(SUM(BX38),1)&gt;ROUND(SUM(Tabel_A!BX38),1),"Supply &lt; Use",IF(ROUND(SUM(BX38),1)&lt;ROUND(SUM(Tabel_A!BX38),1),"Supply &gt; Use",""))</f>
        <v/>
      </c>
      <c r="BY39" s="179" t="str">
        <f>IF(ROUND(SUM(BY38),1)&gt;ROUND(SUM(Tabel_A!BY38),1),"Supply &lt; Use",IF(ROUND(SUM(BY38),1)&lt;ROUND(SUM(Tabel_A!BY38),1),"Supply &gt; Use",""))</f>
        <v/>
      </c>
      <c r="BZ39" s="179" t="str">
        <f>IF(ROUND(SUM(BZ38),1)&gt;ROUND(SUM(Tabel_A!BZ38),1),"Supply &lt; Use",IF(ROUND(SUM(BZ38),1)&lt;ROUND(SUM(Tabel_A!BZ38),1),"Supply &gt; Use",""))</f>
        <v/>
      </c>
      <c r="CA39" s="179" t="str">
        <f>IF(ROUND(SUM(CA38),1)&gt;ROUND(SUM(Tabel_A!CA38),1),"Supply &lt; Use",IF(ROUND(SUM(CA38),1)&lt;ROUND(SUM(Tabel_A!CA38),1),"Supply &gt; Use",""))</f>
        <v/>
      </c>
      <c r="CB39" s="179" t="str">
        <f>IF(ROUND(SUM(CB38),1)&gt;ROUND(SUM(Tabel_A!CB38),1),"Supply &lt; Use",IF(ROUND(SUM(CB38),1)&lt;ROUND(SUM(Tabel_A!CB38),1),"Supply &gt; Use",""))</f>
        <v/>
      </c>
      <c r="CC39" s="179" t="str">
        <f>IF(ROUND(SUM(CC38),1)&gt;ROUND(SUM(Tabel_A!CC38),1),"Supply &lt; Use",IF(ROUND(SUM(CC38),1)&lt;ROUND(SUM(Tabel_A!CC38),1),"Supply &gt; Use",""))</f>
        <v/>
      </c>
      <c r="CD39" s="179" t="str">
        <f>IF(ROUND(SUM(CD38),1)&gt;ROUND(SUM(Tabel_A!CD38),1),"Supply &lt; Use",IF(ROUND(SUM(CD38),1)&lt;ROUND(SUM(Tabel_A!CD38),1),"Supply &gt; Use",""))</f>
        <v/>
      </c>
      <c r="CE39" s="179" t="str">
        <f>IF(ROUND(SUM(CE38),1)&gt;ROUND(SUM(Tabel_A!CE38),1),"Supply &lt; Use",IF(ROUND(SUM(CE38),1)&lt;ROUND(SUM(Tabel_A!CE38),1),"Supply &gt; Use",""))</f>
        <v/>
      </c>
      <c r="CF39" s="179" t="str">
        <f>IF(ROUND(SUM(CF38),1)&gt;ROUND(SUM(Tabel_A!CF38),1),"Supply &lt; Use",IF(ROUND(SUM(CF38),1)&lt;ROUND(SUM(Tabel_A!CF38),1),"Supply &gt; Use",""))</f>
        <v/>
      </c>
      <c r="CG39" s="179"/>
      <c r="CH39" s="179"/>
      <c r="CI39" s="179"/>
      <c r="CJ39" s="179"/>
      <c r="CK39" s="179" t="str">
        <f>IF(ROUND(SUM(CK38),1)&gt;ROUND(SUM(Tabel_A!CK38),1),"Supply &lt; Use",IF(ROUND(SUM(CK38),1)&lt;ROUND(SUM(Tabel_A!CK38),1),"Supply &gt; Use",""))</f>
        <v/>
      </c>
      <c r="CL39" s="180"/>
    </row>
    <row r="40" spans="1:90" s="185" customFormat="1" ht="18" customHeight="1" x14ac:dyDescent="0.25">
      <c r="A40" s="285"/>
      <c r="B40" s="181"/>
      <c r="C40" s="182"/>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4"/>
    </row>
    <row r="41" spans="1:90" s="185" customFormat="1" ht="18" customHeight="1" x14ac:dyDescent="0.25">
      <c r="A41" s="273"/>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4"/>
    </row>
    <row r="42" spans="1:90" s="185" customFormat="1" ht="18" customHeight="1" x14ac:dyDescent="0.25">
      <c r="A42" s="273"/>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4"/>
    </row>
    <row r="43" spans="1:90" s="186" customFormat="1" ht="18" customHeight="1" x14ac:dyDescent="0.25">
      <c r="A43" s="273"/>
      <c r="B43" s="184"/>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4"/>
    </row>
    <row r="44" spans="1:90" s="186" customFormat="1" ht="18" customHeight="1" x14ac:dyDescent="0.25">
      <c r="A44" s="285"/>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4"/>
    </row>
    <row r="45" spans="1:90" s="186" customFormat="1" ht="18" customHeight="1" x14ac:dyDescent="0.25">
      <c r="A45" s="285"/>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4"/>
    </row>
    <row r="46" spans="1:90" s="186" customFormat="1" ht="18" customHeight="1" x14ac:dyDescent="0.25">
      <c r="A46" s="285"/>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4"/>
    </row>
    <row r="47" spans="1:90" s="186" customFormat="1" ht="18" customHeight="1" x14ac:dyDescent="0.25">
      <c r="A47" s="285"/>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4"/>
    </row>
    <row r="48" spans="1:90" s="186" customFormat="1" ht="18" customHeight="1" x14ac:dyDescent="0.25">
      <c r="A48" s="285"/>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4"/>
    </row>
    <row r="49" spans="1:90" s="186" customFormat="1" x14ac:dyDescent="0.25">
      <c r="A49" s="285"/>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4"/>
    </row>
    <row r="50" spans="1:90" s="186" customFormat="1" x14ac:dyDescent="0.25">
      <c r="A50" s="285"/>
      <c r="B50" s="181"/>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4"/>
    </row>
    <row r="51" spans="1:90" x14ac:dyDescent="0.2">
      <c r="A51" s="285"/>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4"/>
    </row>
    <row r="52" spans="1:90" x14ac:dyDescent="0.2">
      <c r="A52" s="285"/>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4"/>
    </row>
    <row r="53" spans="1:90" x14ac:dyDescent="0.2">
      <c r="A53" s="285"/>
      <c r="B53" s="181"/>
      <c r="C53" s="187"/>
      <c r="D53" s="187"/>
      <c r="E53" s="187"/>
      <c r="F53" s="187"/>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4"/>
    </row>
  </sheetData>
  <dataConsolidate/>
  <conditionalFormatting sqref="CL3:CL38 C39:CK39">
    <cfRule type="containsText" dxfId="7" priority="1" stopIfTrue="1" operator="containsText" text="Supply &lt; Use">
      <formula>NOT(ISERROR(SEARCH("Supply &lt; Use",C3)))</formula>
    </cfRule>
    <cfRule type="containsText" dxfId="6"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CK38 CH3:CH38 CG36:CG38 CI37:CJ37 C37:CF37 CG11:CG34" xr:uid="{00000000-0002-0000-0200-000000000000}">
      <formula1>OR(ISNUMBER(C3),C3=":")</formula1>
    </dataValidation>
    <dataValidation type="custom" allowBlank="1" showInputMessage="1" showErrorMessage="1" errorTitle="Wrong data input" error="Data entry is limited to positive values or zero._x000d__x000a_: symbol can be used for not available data." sqref="CI38:CJ38 C38:CF38 AC36 C36 CJ35 CI11:CI34 CC11:CF34 C3:CB34 CJ32" xr:uid="{00000000-0002-0000-0200-000001000000}">
      <formula1>OR(AND(ISNUMBER(C3),C3&gt;=0),C3=":")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0F132-D10D-4B62-84D7-9A9BECFD16F1}">
  <sheetPr>
    <tabColor theme="0"/>
    <outlinePr summaryBelow="0" summaryRight="0"/>
  </sheetPr>
  <dimension ref="A1:CK52"/>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74"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16384" width="11.42578125" style="188"/>
  </cols>
  <sheetData>
    <row r="1" spans="1:89" s="143" customFormat="1" ht="195" customHeight="1" x14ac:dyDescent="0.25">
      <c r="A1" s="275"/>
      <c r="B1" s="223" t="s">
        <v>350</v>
      </c>
      <c r="C1" s="218" t="s">
        <v>200</v>
      </c>
      <c r="D1" s="221" t="s">
        <v>274</v>
      </c>
      <c r="E1" s="216" t="s">
        <v>201</v>
      </c>
      <c r="F1" s="216" t="s">
        <v>202</v>
      </c>
      <c r="G1" s="216" t="s">
        <v>203</v>
      </c>
      <c r="H1" s="215" t="s">
        <v>204</v>
      </c>
      <c r="I1" s="215" t="s">
        <v>205</v>
      </c>
      <c r="J1" s="216" t="s">
        <v>206</v>
      </c>
      <c r="K1" s="216" t="s">
        <v>207</v>
      </c>
      <c r="L1" s="216" t="s">
        <v>208</v>
      </c>
      <c r="M1" s="216" t="s">
        <v>209</v>
      </c>
      <c r="N1" s="216" t="s">
        <v>210</v>
      </c>
      <c r="O1" s="216" t="s">
        <v>211</v>
      </c>
      <c r="P1" s="216" t="s">
        <v>212</v>
      </c>
      <c r="Q1" s="216" t="s">
        <v>213</v>
      </c>
      <c r="R1" s="216" t="s">
        <v>214</v>
      </c>
      <c r="S1" s="216" t="s">
        <v>215</v>
      </c>
      <c r="T1" s="216" t="s">
        <v>216</v>
      </c>
      <c r="U1" s="216" t="s">
        <v>217</v>
      </c>
      <c r="V1" s="216" t="s">
        <v>218</v>
      </c>
      <c r="W1" s="216" t="s">
        <v>219</v>
      </c>
      <c r="X1" s="216" t="s">
        <v>220</v>
      </c>
      <c r="Y1" s="216" t="s">
        <v>221</v>
      </c>
      <c r="Z1" s="216" t="s">
        <v>222</v>
      </c>
      <c r="AA1" s="216" t="s">
        <v>223</v>
      </c>
      <c r="AB1" s="216" t="s">
        <v>224</v>
      </c>
      <c r="AC1" s="215" t="s">
        <v>225</v>
      </c>
      <c r="AD1" s="221" t="s">
        <v>275</v>
      </c>
      <c r="AE1" s="216" t="s">
        <v>226</v>
      </c>
      <c r="AF1" s="216" t="s">
        <v>227</v>
      </c>
      <c r="AG1" s="215" t="s">
        <v>228</v>
      </c>
      <c r="AH1" s="221" t="s">
        <v>276</v>
      </c>
      <c r="AI1" s="216" t="s">
        <v>229</v>
      </c>
      <c r="AJ1" s="216" t="s">
        <v>230</v>
      </c>
      <c r="AK1" s="216" t="s">
        <v>231</v>
      </c>
      <c r="AL1" s="221" t="s">
        <v>277</v>
      </c>
      <c r="AM1" s="216" t="s">
        <v>232</v>
      </c>
      <c r="AN1" s="216" t="s">
        <v>233</v>
      </c>
      <c r="AO1" s="222" t="s">
        <v>234</v>
      </c>
      <c r="AP1" s="216" t="s">
        <v>235</v>
      </c>
      <c r="AQ1" s="216" t="s">
        <v>236</v>
      </c>
      <c r="AR1" s="215" t="s">
        <v>237</v>
      </c>
      <c r="AS1" s="221" t="s">
        <v>278</v>
      </c>
      <c r="AT1" s="216" t="s">
        <v>238</v>
      </c>
      <c r="AU1" s="216" t="s">
        <v>239</v>
      </c>
      <c r="AV1" s="216" t="s">
        <v>240</v>
      </c>
      <c r="AW1" s="216" t="s">
        <v>241</v>
      </c>
      <c r="AX1" s="221" t="s">
        <v>279</v>
      </c>
      <c r="AY1" s="216" t="s">
        <v>242</v>
      </c>
      <c r="AZ1" s="216" t="s">
        <v>243</v>
      </c>
      <c r="BA1" s="216" t="s">
        <v>244</v>
      </c>
      <c r="BB1" s="215" t="s">
        <v>245</v>
      </c>
      <c r="BC1" s="222" t="s">
        <v>318</v>
      </c>
      <c r="BD1" s="221" t="s">
        <v>280</v>
      </c>
      <c r="BE1" s="216" t="s">
        <v>246</v>
      </c>
      <c r="BF1" s="216" t="s">
        <v>247</v>
      </c>
      <c r="BG1" s="216" t="s">
        <v>248</v>
      </c>
      <c r="BH1" s="216" t="s">
        <v>249</v>
      </c>
      <c r="BI1" s="216" t="s">
        <v>250</v>
      </c>
      <c r="BJ1" s="221" t="s">
        <v>281</v>
      </c>
      <c r="BK1" s="216" t="s">
        <v>251</v>
      </c>
      <c r="BL1" s="216" t="s">
        <v>252</v>
      </c>
      <c r="BM1" s="216" t="s">
        <v>253</v>
      </c>
      <c r="BN1" s="216" t="s">
        <v>254</v>
      </c>
      <c r="BO1" s="215" t="s">
        <v>255</v>
      </c>
      <c r="BP1" s="215" t="s">
        <v>256</v>
      </c>
      <c r="BQ1" s="221" t="s">
        <v>282</v>
      </c>
      <c r="BR1" s="216" t="s">
        <v>257</v>
      </c>
      <c r="BS1" s="216" t="s">
        <v>258</v>
      </c>
      <c r="BT1" s="221" t="s">
        <v>283</v>
      </c>
      <c r="BU1" s="216" t="s">
        <v>259</v>
      </c>
      <c r="BV1" s="216" t="s">
        <v>260</v>
      </c>
      <c r="BW1" s="221" t="s">
        <v>284</v>
      </c>
      <c r="BX1" s="216" t="s">
        <v>261</v>
      </c>
      <c r="BY1" s="216" t="s">
        <v>262</v>
      </c>
      <c r="BZ1" s="216" t="s">
        <v>263</v>
      </c>
      <c r="CA1" s="215" t="s">
        <v>264</v>
      </c>
      <c r="CB1" s="215" t="s">
        <v>265</v>
      </c>
      <c r="CC1" s="221" t="s">
        <v>289</v>
      </c>
      <c r="CD1" s="222" t="s">
        <v>290</v>
      </c>
      <c r="CE1" s="222" t="s">
        <v>291</v>
      </c>
      <c r="CF1" s="262" t="s">
        <v>292</v>
      </c>
      <c r="CG1" s="263" t="s">
        <v>293</v>
      </c>
      <c r="CH1" s="263" t="s">
        <v>294</v>
      </c>
      <c r="CI1" s="263" t="s">
        <v>295</v>
      </c>
      <c r="CJ1" s="217" t="s">
        <v>285</v>
      </c>
      <c r="CK1" s="217" t="s">
        <v>199</v>
      </c>
    </row>
    <row r="2" spans="1:89" s="143" customFormat="1" ht="26.25" customHeight="1" x14ac:dyDescent="0.25">
      <c r="A2" s="267"/>
      <c r="B2" s="214"/>
      <c r="C2" s="322" t="s">
        <v>57</v>
      </c>
      <c r="D2" s="323" t="s">
        <v>58</v>
      </c>
      <c r="E2" s="324" t="s">
        <v>59</v>
      </c>
      <c r="F2" s="324" t="s">
        <v>60</v>
      </c>
      <c r="G2" s="324" t="s">
        <v>61</v>
      </c>
      <c r="H2" s="323" t="s">
        <v>62</v>
      </c>
      <c r="I2" s="323" t="s">
        <v>63</v>
      </c>
      <c r="J2" s="324" t="s">
        <v>64</v>
      </c>
      <c r="K2" s="324" t="s">
        <v>65</v>
      </c>
      <c r="L2" s="324" t="s">
        <v>66</v>
      </c>
      <c r="M2" s="324" t="s">
        <v>67</v>
      </c>
      <c r="N2" s="324" t="s">
        <v>68</v>
      </c>
      <c r="O2" s="324" t="s">
        <v>69</v>
      </c>
      <c r="P2" s="324" t="s">
        <v>70</v>
      </c>
      <c r="Q2" s="324" t="s">
        <v>71</v>
      </c>
      <c r="R2" s="324" t="s">
        <v>72</v>
      </c>
      <c r="S2" s="324" t="s">
        <v>73</v>
      </c>
      <c r="T2" s="324" t="s">
        <v>74</v>
      </c>
      <c r="U2" s="324" t="s">
        <v>75</v>
      </c>
      <c r="V2" s="324" t="s">
        <v>76</v>
      </c>
      <c r="W2" s="324" t="s">
        <v>77</v>
      </c>
      <c r="X2" s="324" t="s">
        <v>78</v>
      </c>
      <c r="Y2" s="324" t="s">
        <v>79</v>
      </c>
      <c r="Z2" s="324" t="s">
        <v>80</v>
      </c>
      <c r="AA2" s="324" t="s">
        <v>81</v>
      </c>
      <c r="AB2" s="324" t="s">
        <v>82</v>
      </c>
      <c r="AC2" s="323" t="s">
        <v>83</v>
      </c>
      <c r="AD2" s="323" t="s">
        <v>84</v>
      </c>
      <c r="AE2" s="324" t="s">
        <v>85</v>
      </c>
      <c r="AF2" s="324" t="s">
        <v>86</v>
      </c>
      <c r="AG2" s="323" t="s">
        <v>87</v>
      </c>
      <c r="AH2" s="323" t="s">
        <v>88</v>
      </c>
      <c r="AI2" s="324" t="s">
        <v>89</v>
      </c>
      <c r="AJ2" s="324" t="s">
        <v>90</v>
      </c>
      <c r="AK2" s="324" t="s">
        <v>91</v>
      </c>
      <c r="AL2" s="323" t="s">
        <v>92</v>
      </c>
      <c r="AM2" s="324" t="s">
        <v>93</v>
      </c>
      <c r="AN2" s="324" t="s">
        <v>94</v>
      </c>
      <c r="AO2" s="324" t="s">
        <v>95</v>
      </c>
      <c r="AP2" s="324" t="s">
        <v>96</v>
      </c>
      <c r="AQ2" s="324" t="s">
        <v>97</v>
      </c>
      <c r="AR2" s="323" t="s">
        <v>98</v>
      </c>
      <c r="AS2" s="323" t="s">
        <v>99</v>
      </c>
      <c r="AT2" s="324" t="s">
        <v>100</v>
      </c>
      <c r="AU2" s="324" t="s">
        <v>101</v>
      </c>
      <c r="AV2" s="324" t="s">
        <v>102</v>
      </c>
      <c r="AW2" s="324" t="s">
        <v>103</v>
      </c>
      <c r="AX2" s="323" t="s">
        <v>104</v>
      </c>
      <c r="AY2" s="324" t="s">
        <v>105</v>
      </c>
      <c r="AZ2" s="324" t="s">
        <v>106</v>
      </c>
      <c r="BA2" s="324" t="s">
        <v>107</v>
      </c>
      <c r="BB2" s="323" t="s">
        <v>108</v>
      </c>
      <c r="BC2" s="324" t="s">
        <v>109</v>
      </c>
      <c r="BD2" s="323" t="s">
        <v>110</v>
      </c>
      <c r="BE2" s="324" t="s">
        <v>111</v>
      </c>
      <c r="BF2" s="324" t="s">
        <v>112</v>
      </c>
      <c r="BG2" s="324" t="s">
        <v>113</v>
      </c>
      <c r="BH2" s="324" t="s">
        <v>114</v>
      </c>
      <c r="BI2" s="324" t="s">
        <v>115</v>
      </c>
      <c r="BJ2" s="323" t="s">
        <v>116</v>
      </c>
      <c r="BK2" s="324" t="s">
        <v>117</v>
      </c>
      <c r="BL2" s="324" t="s">
        <v>118</v>
      </c>
      <c r="BM2" s="324" t="s">
        <v>119</v>
      </c>
      <c r="BN2" s="324" t="s">
        <v>120</v>
      </c>
      <c r="BO2" s="323" t="s">
        <v>121</v>
      </c>
      <c r="BP2" s="323" t="s">
        <v>122</v>
      </c>
      <c r="BQ2" s="323" t="s">
        <v>123</v>
      </c>
      <c r="BR2" s="324" t="s">
        <v>124</v>
      </c>
      <c r="BS2" s="324" t="s">
        <v>125</v>
      </c>
      <c r="BT2" s="323" t="s">
        <v>126</v>
      </c>
      <c r="BU2" s="324" t="s">
        <v>127</v>
      </c>
      <c r="BV2" s="324" t="s">
        <v>128</v>
      </c>
      <c r="BW2" s="323" t="s">
        <v>129</v>
      </c>
      <c r="BX2" s="324" t="s">
        <v>130</v>
      </c>
      <c r="BY2" s="324" t="s">
        <v>131</v>
      </c>
      <c r="BZ2" s="324" t="s">
        <v>132</v>
      </c>
      <c r="CA2" s="323" t="s">
        <v>133</v>
      </c>
      <c r="CB2" s="323" t="s">
        <v>134</v>
      </c>
      <c r="CC2" s="323" t="s">
        <v>135</v>
      </c>
      <c r="CD2" s="324" t="s">
        <v>136</v>
      </c>
      <c r="CE2" s="324" t="s">
        <v>137</v>
      </c>
      <c r="CF2" s="324" t="s">
        <v>138</v>
      </c>
      <c r="CG2" s="325" t="s">
        <v>139</v>
      </c>
      <c r="CH2" s="325" t="s">
        <v>0</v>
      </c>
      <c r="CI2" s="326" t="s">
        <v>140</v>
      </c>
      <c r="CJ2" s="327" t="s">
        <v>141</v>
      </c>
      <c r="CK2" s="328" t="s">
        <v>142</v>
      </c>
    </row>
    <row r="3" spans="1:89" s="145" customFormat="1" ht="38.25" x14ac:dyDescent="0.25">
      <c r="A3" s="276" t="s">
        <v>22</v>
      </c>
      <c r="B3" s="206" t="s">
        <v>164</v>
      </c>
      <c r="C3" s="321">
        <v>83458.966666818829</v>
      </c>
      <c r="D3" s="321">
        <v>46066.530036011602</v>
      </c>
      <c r="E3" s="321">
        <v>469.79618584469915</v>
      </c>
      <c r="F3" s="321">
        <v>45596.7338501669</v>
      </c>
      <c r="G3" s="321">
        <v>0</v>
      </c>
      <c r="H3" s="321">
        <v>0</v>
      </c>
      <c r="I3" s="321">
        <v>10848.887185158035</v>
      </c>
      <c r="J3" s="321">
        <v>0</v>
      </c>
      <c r="K3" s="321">
        <v>0</v>
      </c>
      <c r="L3" s="321">
        <v>0</v>
      </c>
      <c r="M3" s="321">
        <v>0</v>
      </c>
      <c r="N3" s="321">
        <v>0</v>
      </c>
      <c r="O3" s="321">
        <v>0</v>
      </c>
      <c r="P3" s="321">
        <v>10848.887185158035</v>
      </c>
      <c r="Q3" s="321">
        <v>0</v>
      </c>
      <c r="R3" s="321">
        <v>0</v>
      </c>
      <c r="S3" s="321">
        <v>0</v>
      </c>
      <c r="T3" s="321">
        <v>0</v>
      </c>
      <c r="U3" s="321">
        <v>0</v>
      </c>
      <c r="V3" s="321">
        <v>0</v>
      </c>
      <c r="W3" s="321">
        <v>0</v>
      </c>
      <c r="X3" s="321">
        <v>0</v>
      </c>
      <c r="Y3" s="321">
        <v>0</v>
      </c>
      <c r="Z3" s="321">
        <v>0</v>
      </c>
      <c r="AA3" s="321">
        <v>0</v>
      </c>
      <c r="AB3" s="321">
        <v>0</v>
      </c>
      <c r="AC3" s="321">
        <v>26543.549445649205</v>
      </c>
      <c r="AD3" s="321">
        <v>0</v>
      </c>
      <c r="AE3" s="321">
        <v>0</v>
      </c>
      <c r="AF3" s="321">
        <v>0</v>
      </c>
      <c r="AG3" s="321">
        <v>0</v>
      </c>
      <c r="AH3" s="321">
        <v>0</v>
      </c>
      <c r="AI3" s="321">
        <v>0</v>
      </c>
      <c r="AJ3" s="321">
        <v>0</v>
      </c>
      <c r="AK3" s="321">
        <v>0</v>
      </c>
      <c r="AL3" s="321">
        <v>0</v>
      </c>
      <c r="AM3" s="321">
        <v>0</v>
      </c>
      <c r="AN3" s="321">
        <v>0</v>
      </c>
      <c r="AO3" s="321">
        <v>0</v>
      </c>
      <c r="AP3" s="321">
        <v>0</v>
      </c>
      <c r="AQ3" s="321">
        <v>0</v>
      </c>
      <c r="AR3" s="321">
        <v>0</v>
      </c>
      <c r="AS3" s="321">
        <v>0</v>
      </c>
      <c r="AT3" s="321">
        <v>0</v>
      </c>
      <c r="AU3" s="321">
        <v>0</v>
      </c>
      <c r="AV3" s="321">
        <v>0</v>
      </c>
      <c r="AW3" s="321">
        <v>0</v>
      </c>
      <c r="AX3" s="321">
        <v>0</v>
      </c>
      <c r="AY3" s="321">
        <v>0</v>
      </c>
      <c r="AZ3" s="321">
        <v>0</v>
      </c>
      <c r="BA3" s="321">
        <v>0</v>
      </c>
      <c r="BB3" s="321">
        <v>0</v>
      </c>
      <c r="BC3" s="321">
        <v>0</v>
      </c>
      <c r="BD3" s="321">
        <v>0</v>
      </c>
      <c r="BE3" s="321">
        <v>0</v>
      </c>
      <c r="BF3" s="321">
        <v>0</v>
      </c>
      <c r="BG3" s="321">
        <v>0</v>
      </c>
      <c r="BH3" s="321">
        <v>0</v>
      </c>
      <c r="BI3" s="321">
        <v>0</v>
      </c>
      <c r="BJ3" s="321">
        <v>0</v>
      </c>
      <c r="BK3" s="321">
        <v>0</v>
      </c>
      <c r="BL3" s="321">
        <v>0</v>
      </c>
      <c r="BM3" s="321">
        <v>0</v>
      </c>
      <c r="BN3" s="321">
        <v>0</v>
      </c>
      <c r="BO3" s="321">
        <v>0</v>
      </c>
      <c r="BP3" s="321">
        <v>0</v>
      </c>
      <c r="BQ3" s="321">
        <v>0</v>
      </c>
      <c r="BR3" s="321">
        <v>0</v>
      </c>
      <c r="BS3" s="321">
        <v>0</v>
      </c>
      <c r="BT3" s="321">
        <v>0</v>
      </c>
      <c r="BU3" s="321">
        <v>0</v>
      </c>
      <c r="BV3" s="321">
        <v>0</v>
      </c>
      <c r="BW3" s="321">
        <v>0</v>
      </c>
      <c r="BX3" s="321">
        <v>0</v>
      </c>
      <c r="BY3" s="321">
        <v>0</v>
      </c>
      <c r="BZ3" s="321">
        <v>0</v>
      </c>
      <c r="CA3" s="321">
        <v>0</v>
      </c>
      <c r="CB3" s="321">
        <v>0</v>
      </c>
      <c r="CC3" s="264"/>
      <c r="CD3" s="264"/>
      <c r="CE3" s="264"/>
      <c r="CF3" s="264"/>
      <c r="CG3" s="264"/>
      <c r="CH3" s="265"/>
      <c r="CI3" s="264"/>
      <c r="CJ3" s="264"/>
      <c r="CK3" s="321">
        <v>83458.966666818829</v>
      </c>
    </row>
    <row r="4" spans="1:89" s="152" customFormat="1" ht="26.25" customHeight="1" x14ac:dyDescent="0.25">
      <c r="A4" s="277" t="s">
        <v>23</v>
      </c>
      <c r="B4" s="226" t="s">
        <v>165</v>
      </c>
      <c r="C4" s="146">
        <v>0</v>
      </c>
      <c r="D4" s="147">
        <v>0</v>
      </c>
      <c r="E4" s="148">
        <v>0</v>
      </c>
      <c r="F4" s="148">
        <v>0</v>
      </c>
      <c r="G4" s="148">
        <v>0</v>
      </c>
      <c r="H4" s="147">
        <v>0</v>
      </c>
      <c r="I4" s="147">
        <v>0</v>
      </c>
      <c r="J4" s="148">
        <v>0</v>
      </c>
      <c r="K4" s="148">
        <v>0</v>
      </c>
      <c r="L4" s="148">
        <v>0</v>
      </c>
      <c r="M4" s="148">
        <v>0</v>
      </c>
      <c r="N4" s="148">
        <v>0</v>
      </c>
      <c r="O4" s="148">
        <v>0</v>
      </c>
      <c r="P4" s="148">
        <v>0</v>
      </c>
      <c r="Q4" s="148">
        <v>0</v>
      </c>
      <c r="R4" s="148">
        <v>0</v>
      </c>
      <c r="S4" s="148">
        <v>0</v>
      </c>
      <c r="T4" s="148">
        <v>0</v>
      </c>
      <c r="U4" s="148">
        <v>0</v>
      </c>
      <c r="V4" s="148">
        <v>0</v>
      </c>
      <c r="W4" s="148">
        <v>0</v>
      </c>
      <c r="X4" s="148">
        <v>0</v>
      </c>
      <c r="Y4" s="148">
        <v>0</v>
      </c>
      <c r="Z4" s="148">
        <v>0</v>
      </c>
      <c r="AA4" s="148">
        <v>0</v>
      </c>
      <c r="AB4" s="148">
        <v>0</v>
      </c>
      <c r="AC4" s="147">
        <v>0</v>
      </c>
      <c r="AD4" s="147">
        <v>0</v>
      </c>
      <c r="AE4" s="148">
        <v>0</v>
      </c>
      <c r="AF4" s="148">
        <v>0</v>
      </c>
      <c r="AG4" s="147">
        <v>0</v>
      </c>
      <c r="AH4" s="147">
        <v>0</v>
      </c>
      <c r="AI4" s="148">
        <v>0</v>
      </c>
      <c r="AJ4" s="148">
        <v>0</v>
      </c>
      <c r="AK4" s="148">
        <v>0</v>
      </c>
      <c r="AL4" s="147">
        <v>0</v>
      </c>
      <c r="AM4" s="148">
        <v>0</v>
      </c>
      <c r="AN4" s="148">
        <v>0</v>
      </c>
      <c r="AO4" s="148">
        <v>0</v>
      </c>
      <c r="AP4" s="148">
        <v>0</v>
      </c>
      <c r="AQ4" s="148">
        <v>0</v>
      </c>
      <c r="AR4" s="147">
        <v>0</v>
      </c>
      <c r="AS4" s="147">
        <v>0</v>
      </c>
      <c r="AT4" s="148">
        <v>0</v>
      </c>
      <c r="AU4" s="148">
        <v>0</v>
      </c>
      <c r="AV4" s="148">
        <v>0</v>
      </c>
      <c r="AW4" s="148">
        <v>0</v>
      </c>
      <c r="AX4" s="147">
        <v>0</v>
      </c>
      <c r="AY4" s="148">
        <v>0</v>
      </c>
      <c r="AZ4" s="148">
        <v>0</v>
      </c>
      <c r="BA4" s="148">
        <v>0</v>
      </c>
      <c r="BB4" s="147">
        <v>0</v>
      </c>
      <c r="BC4" s="148">
        <v>0</v>
      </c>
      <c r="BD4" s="147">
        <v>0</v>
      </c>
      <c r="BE4" s="148">
        <v>0</v>
      </c>
      <c r="BF4" s="148">
        <v>0</v>
      </c>
      <c r="BG4" s="148">
        <v>0</v>
      </c>
      <c r="BH4" s="148">
        <v>0</v>
      </c>
      <c r="BI4" s="148">
        <v>0</v>
      </c>
      <c r="BJ4" s="147">
        <v>0</v>
      </c>
      <c r="BK4" s="148">
        <v>0</v>
      </c>
      <c r="BL4" s="148">
        <v>0</v>
      </c>
      <c r="BM4" s="148">
        <v>0</v>
      </c>
      <c r="BN4" s="148">
        <v>0</v>
      </c>
      <c r="BO4" s="147">
        <v>0</v>
      </c>
      <c r="BP4" s="147">
        <v>0</v>
      </c>
      <c r="BQ4" s="147">
        <v>0</v>
      </c>
      <c r="BR4" s="148">
        <v>0</v>
      </c>
      <c r="BS4" s="148">
        <v>0</v>
      </c>
      <c r="BT4" s="147">
        <v>0</v>
      </c>
      <c r="BU4" s="148">
        <v>0</v>
      </c>
      <c r="BV4" s="148">
        <v>0</v>
      </c>
      <c r="BW4" s="147">
        <v>0</v>
      </c>
      <c r="BX4" s="148">
        <v>0</v>
      </c>
      <c r="BY4" s="148">
        <v>0</v>
      </c>
      <c r="BZ4" s="148">
        <v>0</v>
      </c>
      <c r="CA4" s="147">
        <v>0</v>
      </c>
      <c r="CB4" s="147">
        <v>0</v>
      </c>
      <c r="CC4" s="149"/>
      <c r="CD4" s="150"/>
      <c r="CE4" s="150"/>
      <c r="CF4" s="150"/>
      <c r="CG4" s="149"/>
      <c r="CH4" s="151"/>
      <c r="CI4" s="149"/>
      <c r="CJ4" s="149"/>
      <c r="CK4" s="151">
        <v>0</v>
      </c>
    </row>
    <row r="5" spans="1:89" s="152" customFormat="1" ht="26.25" customHeight="1" x14ac:dyDescent="0.25">
      <c r="A5" s="278" t="s">
        <v>24</v>
      </c>
      <c r="B5" s="207" t="s">
        <v>166</v>
      </c>
      <c r="C5" s="146">
        <v>0</v>
      </c>
      <c r="D5" s="147">
        <v>0</v>
      </c>
      <c r="E5" s="148">
        <v>0</v>
      </c>
      <c r="F5" s="148">
        <v>0</v>
      </c>
      <c r="G5" s="148">
        <v>0</v>
      </c>
      <c r="H5" s="147">
        <v>0</v>
      </c>
      <c r="I5" s="147">
        <v>0</v>
      </c>
      <c r="J5" s="148">
        <v>0</v>
      </c>
      <c r="K5" s="148">
        <v>0</v>
      </c>
      <c r="L5" s="148">
        <v>0</v>
      </c>
      <c r="M5" s="148">
        <v>0</v>
      </c>
      <c r="N5" s="148">
        <v>0</v>
      </c>
      <c r="O5" s="148">
        <v>0</v>
      </c>
      <c r="P5" s="148">
        <v>0</v>
      </c>
      <c r="Q5" s="148">
        <v>0</v>
      </c>
      <c r="R5" s="148">
        <v>0</v>
      </c>
      <c r="S5" s="148">
        <v>0</v>
      </c>
      <c r="T5" s="148">
        <v>0</v>
      </c>
      <c r="U5" s="148">
        <v>0</v>
      </c>
      <c r="V5" s="148">
        <v>0</v>
      </c>
      <c r="W5" s="148">
        <v>0</v>
      </c>
      <c r="X5" s="148">
        <v>0</v>
      </c>
      <c r="Y5" s="148">
        <v>0</v>
      </c>
      <c r="Z5" s="148">
        <v>0</v>
      </c>
      <c r="AA5" s="148">
        <v>0</v>
      </c>
      <c r="AB5" s="148">
        <v>0</v>
      </c>
      <c r="AC5" s="147">
        <v>0</v>
      </c>
      <c r="AD5" s="147">
        <v>0</v>
      </c>
      <c r="AE5" s="148">
        <v>0</v>
      </c>
      <c r="AF5" s="148">
        <v>0</v>
      </c>
      <c r="AG5" s="147">
        <v>0</v>
      </c>
      <c r="AH5" s="147">
        <v>0</v>
      </c>
      <c r="AI5" s="148">
        <v>0</v>
      </c>
      <c r="AJ5" s="148">
        <v>0</v>
      </c>
      <c r="AK5" s="148">
        <v>0</v>
      </c>
      <c r="AL5" s="147">
        <v>0</v>
      </c>
      <c r="AM5" s="148">
        <v>0</v>
      </c>
      <c r="AN5" s="148">
        <v>0</v>
      </c>
      <c r="AO5" s="148">
        <v>0</v>
      </c>
      <c r="AP5" s="148">
        <v>0</v>
      </c>
      <c r="AQ5" s="148">
        <v>0</v>
      </c>
      <c r="AR5" s="147">
        <v>0</v>
      </c>
      <c r="AS5" s="147">
        <v>0</v>
      </c>
      <c r="AT5" s="148">
        <v>0</v>
      </c>
      <c r="AU5" s="148">
        <v>0</v>
      </c>
      <c r="AV5" s="148">
        <v>0</v>
      </c>
      <c r="AW5" s="148">
        <v>0</v>
      </c>
      <c r="AX5" s="147">
        <v>0</v>
      </c>
      <c r="AY5" s="148">
        <v>0</v>
      </c>
      <c r="AZ5" s="148">
        <v>0</v>
      </c>
      <c r="BA5" s="148">
        <v>0</v>
      </c>
      <c r="BB5" s="147">
        <v>0</v>
      </c>
      <c r="BC5" s="148">
        <v>0</v>
      </c>
      <c r="BD5" s="147">
        <v>0</v>
      </c>
      <c r="BE5" s="148">
        <v>0</v>
      </c>
      <c r="BF5" s="148">
        <v>0</v>
      </c>
      <c r="BG5" s="148">
        <v>0</v>
      </c>
      <c r="BH5" s="148">
        <v>0</v>
      </c>
      <c r="BI5" s="148">
        <v>0</v>
      </c>
      <c r="BJ5" s="147">
        <v>0</v>
      </c>
      <c r="BK5" s="148">
        <v>0</v>
      </c>
      <c r="BL5" s="148">
        <v>0</v>
      </c>
      <c r="BM5" s="148">
        <v>0</v>
      </c>
      <c r="BN5" s="148">
        <v>0</v>
      </c>
      <c r="BO5" s="147">
        <v>0</v>
      </c>
      <c r="BP5" s="147">
        <v>0</v>
      </c>
      <c r="BQ5" s="147">
        <v>0</v>
      </c>
      <c r="BR5" s="148">
        <v>0</v>
      </c>
      <c r="BS5" s="148">
        <v>0</v>
      </c>
      <c r="BT5" s="147">
        <v>0</v>
      </c>
      <c r="BU5" s="148">
        <v>0</v>
      </c>
      <c r="BV5" s="148">
        <v>0</v>
      </c>
      <c r="BW5" s="147">
        <v>0</v>
      </c>
      <c r="BX5" s="148">
        <v>0</v>
      </c>
      <c r="BY5" s="148">
        <v>0</v>
      </c>
      <c r="BZ5" s="148">
        <v>0</v>
      </c>
      <c r="CA5" s="147">
        <v>0</v>
      </c>
      <c r="CB5" s="147">
        <v>0</v>
      </c>
      <c r="CC5" s="149"/>
      <c r="CD5" s="150"/>
      <c r="CE5" s="150"/>
      <c r="CF5" s="150"/>
      <c r="CG5" s="149"/>
      <c r="CH5" s="153"/>
      <c r="CI5" s="149"/>
      <c r="CJ5" s="149"/>
      <c r="CK5" s="151">
        <v>0</v>
      </c>
    </row>
    <row r="6" spans="1:89" s="152" customFormat="1" ht="26.25" customHeight="1" x14ac:dyDescent="0.25">
      <c r="A6" s="278" t="s">
        <v>25</v>
      </c>
      <c r="B6" s="207" t="s">
        <v>167</v>
      </c>
      <c r="C6" s="146">
        <v>971.76741977736015</v>
      </c>
      <c r="D6" s="147">
        <v>0</v>
      </c>
      <c r="E6" s="148">
        <v>0</v>
      </c>
      <c r="F6" s="148">
        <v>0</v>
      </c>
      <c r="G6" s="148">
        <v>0</v>
      </c>
      <c r="H6" s="147">
        <v>0</v>
      </c>
      <c r="I6" s="147">
        <v>0</v>
      </c>
      <c r="J6" s="148">
        <v>0</v>
      </c>
      <c r="K6" s="148">
        <v>0</v>
      </c>
      <c r="L6" s="148">
        <v>0</v>
      </c>
      <c r="M6" s="148">
        <v>0</v>
      </c>
      <c r="N6" s="148">
        <v>0</v>
      </c>
      <c r="O6" s="148">
        <v>0</v>
      </c>
      <c r="P6" s="148">
        <v>0</v>
      </c>
      <c r="Q6" s="148">
        <v>0</v>
      </c>
      <c r="R6" s="148">
        <v>0</v>
      </c>
      <c r="S6" s="148">
        <v>0</v>
      </c>
      <c r="T6" s="148">
        <v>0</v>
      </c>
      <c r="U6" s="148">
        <v>0</v>
      </c>
      <c r="V6" s="148">
        <v>0</v>
      </c>
      <c r="W6" s="148">
        <v>0</v>
      </c>
      <c r="X6" s="148">
        <v>0</v>
      </c>
      <c r="Y6" s="148">
        <v>0</v>
      </c>
      <c r="Z6" s="148">
        <v>0</v>
      </c>
      <c r="AA6" s="148">
        <v>0</v>
      </c>
      <c r="AB6" s="148">
        <v>0</v>
      </c>
      <c r="AC6" s="147">
        <v>971.76741977736015</v>
      </c>
      <c r="AD6" s="147">
        <v>0</v>
      </c>
      <c r="AE6" s="148">
        <v>0</v>
      </c>
      <c r="AF6" s="148">
        <v>0</v>
      </c>
      <c r="AG6" s="147">
        <v>0</v>
      </c>
      <c r="AH6" s="147">
        <v>0</v>
      </c>
      <c r="AI6" s="148">
        <v>0</v>
      </c>
      <c r="AJ6" s="148">
        <v>0</v>
      </c>
      <c r="AK6" s="148">
        <v>0</v>
      </c>
      <c r="AL6" s="147">
        <v>0</v>
      </c>
      <c r="AM6" s="148">
        <v>0</v>
      </c>
      <c r="AN6" s="148">
        <v>0</v>
      </c>
      <c r="AO6" s="148">
        <v>0</v>
      </c>
      <c r="AP6" s="148">
        <v>0</v>
      </c>
      <c r="AQ6" s="148">
        <v>0</v>
      </c>
      <c r="AR6" s="147">
        <v>0</v>
      </c>
      <c r="AS6" s="147">
        <v>0</v>
      </c>
      <c r="AT6" s="148">
        <v>0</v>
      </c>
      <c r="AU6" s="148">
        <v>0</v>
      </c>
      <c r="AV6" s="148">
        <v>0</v>
      </c>
      <c r="AW6" s="148">
        <v>0</v>
      </c>
      <c r="AX6" s="147">
        <v>0</v>
      </c>
      <c r="AY6" s="148">
        <v>0</v>
      </c>
      <c r="AZ6" s="148">
        <v>0</v>
      </c>
      <c r="BA6" s="148">
        <v>0</v>
      </c>
      <c r="BB6" s="147">
        <v>0</v>
      </c>
      <c r="BC6" s="148">
        <v>0</v>
      </c>
      <c r="BD6" s="147">
        <v>0</v>
      </c>
      <c r="BE6" s="148">
        <v>0</v>
      </c>
      <c r="BF6" s="148">
        <v>0</v>
      </c>
      <c r="BG6" s="148">
        <v>0</v>
      </c>
      <c r="BH6" s="148">
        <v>0</v>
      </c>
      <c r="BI6" s="148">
        <v>0</v>
      </c>
      <c r="BJ6" s="147">
        <v>0</v>
      </c>
      <c r="BK6" s="148">
        <v>0</v>
      </c>
      <c r="BL6" s="148">
        <v>0</v>
      </c>
      <c r="BM6" s="148">
        <v>0</v>
      </c>
      <c r="BN6" s="148">
        <v>0</v>
      </c>
      <c r="BO6" s="147">
        <v>0</v>
      </c>
      <c r="BP6" s="147">
        <v>0</v>
      </c>
      <c r="BQ6" s="147">
        <v>0</v>
      </c>
      <c r="BR6" s="148">
        <v>0</v>
      </c>
      <c r="BS6" s="148">
        <v>0</v>
      </c>
      <c r="BT6" s="147">
        <v>0</v>
      </c>
      <c r="BU6" s="148">
        <v>0</v>
      </c>
      <c r="BV6" s="148">
        <v>0</v>
      </c>
      <c r="BW6" s="147">
        <v>0</v>
      </c>
      <c r="BX6" s="148">
        <v>0</v>
      </c>
      <c r="BY6" s="148">
        <v>0</v>
      </c>
      <c r="BZ6" s="148">
        <v>0</v>
      </c>
      <c r="CA6" s="147">
        <v>0</v>
      </c>
      <c r="CB6" s="147">
        <v>0</v>
      </c>
      <c r="CC6" s="149"/>
      <c r="CD6" s="150"/>
      <c r="CE6" s="150"/>
      <c r="CF6" s="150"/>
      <c r="CG6" s="149"/>
      <c r="CH6" s="153"/>
      <c r="CI6" s="149"/>
      <c r="CJ6" s="149"/>
      <c r="CK6" s="151">
        <v>971.76741977736015</v>
      </c>
    </row>
    <row r="7" spans="1:89" s="152" customFormat="1" ht="26.25" customHeight="1" x14ac:dyDescent="0.25">
      <c r="A7" s="278" t="s">
        <v>26</v>
      </c>
      <c r="B7" s="207" t="s">
        <v>168</v>
      </c>
      <c r="C7" s="146">
        <v>10641.340541949259</v>
      </c>
      <c r="D7" s="147">
        <v>0</v>
      </c>
      <c r="E7" s="148">
        <v>0</v>
      </c>
      <c r="F7" s="148">
        <v>0</v>
      </c>
      <c r="G7" s="148">
        <v>0</v>
      </c>
      <c r="H7" s="147">
        <v>0</v>
      </c>
      <c r="I7" s="147">
        <v>0</v>
      </c>
      <c r="J7" s="148">
        <v>0</v>
      </c>
      <c r="K7" s="148">
        <v>0</v>
      </c>
      <c r="L7" s="148">
        <v>0</v>
      </c>
      <c r="M7" s="148">
        <v>0</v>
      </c>
      <c r="N7" s="148">
        <v>0</v>
      </c>
      <c r="O7" s="148">
        <v>0</v>
      </c>
      <c r="P7" s="148">
        <v>0</v>
      </c>
      <c r="Q7" s="148">
        <v>0</v>
      </c>
      <c r="R7" s="148">
        <v>0</v>
      </c>
      <c r="S7" s="148">
        <v>0</v>
      </c>
      <c r="T7" s="148">
        <v>0</v>
      </c>
      <c r="U7" s="148">
        <v>0</v>
      </c>
      <c r="V7" s="148">
        <v>0</v>
      </c>
      <c r="W7" s="148">
        <v>0</v>
      </c>
      <c r="X7" s="148">
        <v>0</v>
      </c>
      <c r="Y7" s="148">
        <v>0</v>
      </c>
      <c r="Z7" s="148">
        <v>0</v>
      </c>
      <c r="AA7" s="148">
        <v>0</v>
      </c>
      <c r="AB7" s="148">
        <v>0</v>
      </c>
      <c r="AC7" s="147">
        <v>10641.340541949259</v>
      </c>
      <c r="AD7" s="147">
        <v>0</v>
      </c>
      <c r="AE7" s="148">
        <v>0</v>
      </c>
      <c r="AF7" s="148">
        <v>0</v>
      </c>
      <c r="AG7" s="147">
        <v>0</v>
      </c>
      <c r="AH7" s="147">
        <v>0</v>
      </c>
      <c r="AI7" s="148">
        <v>0</v>
      </c>
      <c r="AJ7" s="148">
        <v>0</v>
      </c>
      <c r="AK7" s="148">
        <v>0</v>
      </c>
      <c r="AL7" s="147">
        <v>0</v>
      </c>
      <c r="AM7" s="148">
        <v>0</v>
      </c>
      <c r="AN7" s="148">
        <v>0</v>
      </c>
      <c r="AO7" s="148">
        <v>0</v>
      </c>
      <c r="AP7" s="148">
        <v>0</v>
      </c>
      <c r="AQ7" s="148">
        <v>0</v>
      </c>
      <c r="AR7" s="147">
        <v>0</v>
      </c>
      <c r="AS7" s="147">
        <v>0</v>
      </c>
      <c r="AT7" s="148">
        <v>0</v>
      </c>
      <c r="AU7" s="148">
        <v>0</v>
      </c>
      <c r="AV7" s="148">
        <v>0</v>
      </c>
      <c r="AW7" s="148">
        <v>0</v>
      </c>
      <c r="AX7" s="147">
        <v>0</v>
      </c>
      <c r="AY7" s="148">
        <v>0</v>
      </c>
      <c r="AZ7" s="148">
        <v>0</v>
      </c>
      <c r="BA7" s="148">
        <v>0</v>
      </c>
      <c r="BB7" s="147">
        <v>0</v>
      </c>
      <c r="BC7" s="148">
        <v>0</v>
      </c>
      <c r="BD7" s="147">
        <v>0</v>
      </c>
      <c r="BE7" s="148">
        <v>0</v>
      </c>
      <c r="BF7" s="148">
        <v>0</v>
      </c>
      <c r="BG7" s="148">
        <v>0</v>
      </c>
      <c r="BH7" s="148">
        <v>0</v>
      </c>
      <c r="BI7" s="148">
        <v>0</v>
      </c>
      <c r="BJ7" s="147">
        <v>0</v>
      </c>
      <c r="BK7" s="148">
        <v>0</v>
      </c>
      <c r="BL7" s="148">
        <v>0</v>
      </c>
      <c r="BM7" s="148">
        <v>0</v>
      </c>
      <c r="BN7" s="148">
        <v>0</v>
      </c>
      <c r="BO7" s="147">
        <v>0</v>
      </c>
      <c r="BP7" s="147">
        <v>0</v>
      </c>
      <c r="BQ7" s="147">
        <v>0</v>
      </c>
      <c r="BR7" s="148">
        <v>0</v>
      </c>
      <c r="BS7" s="148">
        <v>0</v>
      </c>
      <c r="BT7" s="147">
        <v>0</v>
      </c>
      <c r="BU7" s="148">
        <v>0</v>
      </c>
      <c r="BV7" s="148">
        <v>0</v>
      </c>
      <c r="BW7" s="147">
        <v>0</v>
      </c>
      <c r="BX7" s="148">
        <v>0</v>
      </c>
      <c r="BY7" s="148">
        <v>0</v>
      </c>
      <c r="BZ7" s="148">
        <v>0</v>
      </c>
      <c r="CA7" s="147">
        <v>0</v>
      </c>
      <c r="CB7" s="147">
        <v>0</v>
      </c>
      <c r="CC7" s="149"/>
      <c r="CD7" s="150"/>
      <c r="CE7" s="150"/>
      <c r="CF7" s="150"/>
      <c r="CG7" s="149"/>
      <c r="CH7" s="153"/>
      <c r="CI7" s="149"/>
      <c r="CJ7" s="149"/>
      <c r="CK7" s="151">
        <v>10641.340541949259</v>
      </c>
    </row>
    <row r="8" spans="1:89" s="152" customFormat="1" ht="26.25" customHeight="1" x14ac:dyDescent="0.25">
      <c r="A8" s="278" t="s">
        <v>27</v>
      </c>
      <c r="B8" s="207" t="s">
        <v>169</v>
      </c>
      <c r="C8" s="146">
        <v>14822.3219559094</v>
      </c>
      <c r="D8" s="147">
        <v>0</v>
      </c>
      <c r="E8" s="148">
        <v>0</v>
      </c>
      <c r="F8" s="148">
        <v>0</v>
      </c>
      <c r="G8" s="148">
        <v>0</v>
      </c>
      <c r="H8" s="147">
        <v>0</v>
      </c>
      <c r="I8" s="147">
        <v>0</v>
      </c>
      <c r="J8" s="148">
        <v>0</v>
      </c>
      <c r="K8" s="148">
        <v>0</v>
      </c>
      <c r="L8" s="148">
        <v>0</v>
      </c>
      <c r="M8" s="148">
        <v>0</v>
      </c>
      <c r="N8" s="148">
        <v>0</v>
      </c>
      <c r="O8" s="148">
        <v>0</v>
      </c>
      <c r="P8" s="148">
        <v>0</v>
      </c>
      <c r="Q8" s="148">
        <v>0</v>
      </c>
      <c r="R8" s="148">
        <v>0</v>
      </c>
      <c r="S8" s="148">
        <v>0</v>
      </c>
      <c r="T8" s="148">
        <v>0</v>
      </c>
      <c r="U8" s="148">
        <v>0</v>
      </c>
      <c r="V8" s="148">
        <v>0</v>
      </c>
      <c r="W8" s="148">
        <v>0</v>
      </c>
      <c r="X8" s="148">
        <v>0</v>
      </c>
      <c r="Y8" s="148">
        <v>0</v>
      </c>
      <c r="Z8" s="148">
        <v>0</v>
      </c>
      <c r="AA8" s="148">
        <v>0</v>
      </c>
      <c r="AB8" s="148">
        <v>0</v>
      </c>
      <c r="AC8" s="147">
        <v>14822.3219559094</v>
      </c>
      <c r="AD8" s="147">
        <v>0</v>
      </c>
      <c r="AE8" s="148">
        <v>0</v>
      </c>
      <c r="AF8" s="148">
        <v>0</v>
      </c>
      <c r="AG8" s="147">
        <v>0</v>
      </c>
      <c r="AH8" s="147">
        <v>0</v>
      </c>
      <c r="AI8" s="148">
        <v>0</v>
      </c>
      <c r="AJ8" s="148">
        <v>0</v>
      </c>
      <c r="AK8" s="148">
        <v>0</v>
      </c>
      <c r="AL8" s="147">
        <v>0</v>
      </c>
      <c r="AM8" s="148">
        <v>0</v>
      </c>
      <c r="AN8" s="148">
        <v>0</v>
      </c>
      <c r="AO8" s="148">
        <v>0</v>
      </c>
      <c r="AP8" s="148">
        <v>0</v>
      </c>
      <c r="AQ8" s="148">
        <v>0</v>
      </c>
      <c r="AR8" s="147">
        <v>0</v>
      </c>
      <c r="AS8" s="147">
        <v>0</v>
      </c>
      <c r="AT8" s="148">
        <v>0</v>
      </c>
      <c r="AU8" s="148">
        <v>0</v>
      </c>
      <c r="AV8" s="148">
        <v>0</v>
      </c>
      <c r="AW8" s="148">
        <v>0</v>
      </c>
      <c r="AX8" s="147">
        <v>0</v>
      </c>
      <c r="AY8" s="148">
        <v>0</v>
      </c>
      <c r="AZ8" s="148">
        <v>0</v>
      </c>
      <c r="BA8" s="148">
        <v>0</v>
      </c>
      <c r="BB8" s="147">
        <v>0</v>
      </c>
      <c r="BC8" s="148">
        <v>0</v>
      </c>
      <c r="BD8" s="147">
        <v>0</v>
      </c>
      <c r="BE8" s="148">
        <v>0</v>
      </c>
      <c r="BF8" s="148">
        <v>0</v>
      </c>
      <c r="BG8" s="148">
        <v>0</v>
      </c>
      <c r="BH8" s="148">
        <v>0</v>
      </c>
      <c r="BI8" s="148">
        <v>0</v>
      </c>
      <c r="BJ8" s="147">
        <v>0</v>
      </c>
      <c r="BK8" s="148">
        <v>0</v>
      </c>
      <c r="BL8" s="148">
        <v>0</v>
      </c>
      <c r="BM8" s="148">
        <v>0</v>
      </c>
      <c r="BN8" s="148">
        <v>0</v>
      </c>
      <c r="BO8" s="147">
        <v>0</v>
      </c>
      <c r="BP8" s="147">
        <v>0</v>
      </c>
      <c r="BQ8" s="147">
        <v>0</v>
      </c>
      <c r="BR8" s="148">
        <v>0</v>
      </c>
      <c r="BS8" s="148">
        <v>0</v>
      </c>
      <c r="BT8" s="147">
        <v>0</v>
      </c>
      <c r="BU8" s="148">
        <v>0</v>
      </c>
      <c r="BV8" s="148">
        <v>0</v>
      </c>
      <c r="BW8" s="147">
        <v>0</v>
      </c>
      <c r="BX8" s="148">
        <v>0</v>
      </c>
      <c r="BY8" s="148">
        <v>0</v>
      </c>
      <c r="BZ8" s="148">
        <v>0</v>
      </c>
      <c r="CA8" s="147">
        <v>0</v>
      </c>
      <c r="CB8" s="147">
        <v>0</v>
      </c>
      <c r="CC8" s="149"/>
      <c r="CD8" s="150"/>
      <c r="CE8" s="150"/>
      <c r="CF8" s="150"/>
      <c r="CG8" s="149"/>
      <c r="CH8" s="153"/>
      <c r="CI8" s="149"/>
      <c r="CJ8" s="149"/>
      <c r="CK8" s="151">
        <v>14822.3219559094</v>
      </c>
    </row>
    <row r="9" spans="1:89" s="152" customFormat="1" ht="26.25" customHeight="1" x14ac:dyDescent="0.25">
      <c r="A9" s="278" t="s">
        <v>28</v>
      </c>
      <c r="B9" s="207" t="s">
        <v>170</v>
      </c>
      <c r="C9" s="146">
        <v>56915.417221169635</v>
      </c>
      <c r="D9" s="147">
        <v>46066.530036011602</v>
      </c>
      <c r="E9" s="148">
        <v>469.79618584469915</v>
      </c>
      <c r="F9" s="148">
        <v>45596.7338501669</v>
      </c>
      <c r="G9" s="148">
        <v>0</v>
      </c>
      <c r="H9" s="147">
        <v>0</v>
      </c>
      <c r="I9" s="147">
        <v>10848.887185158035</v>
      </c>
      <c r="J9" s="148">
        <v>0</v>
      </c>
      <c r="K9" s="148">
        <v>0</v>
      </c>
      <c r="L9" s="148">
        <v>0</v>
      </c>
      <c r="M9" s="148">
        <v>0</v>
      </c>
      <c r="N9" s="148">
        <v>0</v>
      </c>
      <c r="O9" s="148">
        <v>0</v>
      </c>
      <c r="P9" s="148">
        <v>10848.887185158035</v>
      </c>
      <c r="Q9" s="148">
        <v>0</v>
      </c>
      <c r="R9" s="148">
        <v>0</v>
      </c>
      <c r="S9" s="148">
        <v>0</v>
      </c>
      <c r="T9" s="148">
        <v>0</v>
      </c>
      <c r="U9" s="148">
        <v>0</v>
      </c>
      <c r="V9" s="148">
        <v>0</v>
      </c>
      <c r="W9" s="148">
        <v>0</v>
      </c>
      <c r="X9" s="148">
        <v>0</v>
      </c>
      <c r="Y9" s="148">
        <v>0</v>
      </c>
      <c r="Z9" s="148">
        <v>0</v>
      </c>
      <c r="AA9" s="148">
        <v>0</v>
      </c>
      <c r="AB9" s="148">
        <v>0</v>
      </c>
      <c r="AC9" s="147">
        <v>0</v>
      </c>
      <c r="AD9" s="147">
        <v>0</v>
      </c>
      <c r="AE9" s="148">
        <v>0</v>
      </c>
      <c r="AF9" s="148">
        <v>0</v>
      </c>
      <c r="AG9" s="147">
        <v>0</v>
      </c>
      <c r="AH9" s="147">
        <v>0</v>
      </c>
      <c r="AI9" s="148">
        <v>0</v>
      </c>
      <c r="AJ9" s="148">
        <v>0</v>
      </c>
      <c r="AK9" s="148">
        <v>0</v>
      </c>
      <c r="AL9" s="147">
        <v>0</v>
      </c>
      <c r="AM9" s="148">
        <v>0</v>
      </c>
      <c r="AN9" s="148">
        <v>0</v>
      </c>
      <c r="AO9" s="148">
        <v>0</v>
      </c>
      <c r="AP9" s="148">
        <v>0</v>
      </c>
      <c r="AQ9" s="148">
        <v>0</v>
      </c>
      <c r="AR9" s="147">
        <v>0</v>
      </c>
      <c r="AS9" s="147">
        <v>0</v>
      </c>
      <c r="AT9" s="148">
        <v>0</v>
      </c>
      <c r="AU9" s="148">
        <v>0</v>
      </c>
      <c r="AV9" s="148">
        <v>0</v>
      </c>
      <c r="AW9" s="148">
        <v>0</v>
      </c>
      <c r="AX9" s="147">
        <v>0</v>
      </c>
      <c r="AY9" s="148">
        <v>0</v>
      </c>
      <c r="AZ9" s="148">
        <v>0</v>
      </c>
      <c r="BA9" s="148">
        <v>0</v>
      </c>
      <c r="BB9" s="147">
        <v>0</v>
      </c>
      <c r="BC9" s="148">
        <v>0</v>
      </c>
      <c r="BD9" s="147">
        <v>0</v>
      </c>
      <c r="BE9" s="148">
        <v>0</v>
      </c>
      <c r="BF9" s="148">
        <v>0</v>
      </c>
      <c r="BG9" s="148">
        <v>0</v>
      </c>
      <c r="BH9" s="148">
        <v>0</v>
      </c>
      <c r="BI9" s="148">
        <v>0</v>
      </c>
      <c r="BJ9" s="147">
        <v>0</v>
      </c>
      <c r="BK9" s="148">
        <v>0</v>
      </c>
      <c r="BL9" s="148">
        <v>0</v>
      </c>
      <c r="BM9" s="148">
        <v>0</v>
      </c>
      <c r="BN9" s="148">
        <v>0</v>
      </c>
      <c r="BO9" s="147">
        <v>0</v>
      </c>
      <c r="BP9" s="147">
        <v>0</v>
      </c>
      <c r="BQ9" s="147">
        <v>0</v>
      </c>
      <c r="BR9" s="148">
        <v>0</v>
      </c>
      <c r="BS9" s="148">
        <v>0</v>
      </c>
      <c r="BT9" s="147">
        <v>0</v>
      </c>
      <c r="BU9" s="148">
        <v>0</v>
      </c>
      <c r="BV9" s="148">
        <v>0</v>
      </c>
      <c r="BW9" s="147">
        <v>0</v>
      </c>
      <c r="BX9" s="148">
        <v>0</v>
      </c>
      <c r="BY9" s="148">
        <v>0</v>
      </c>
      <c r="BZ9" s="148">
        <v>0</v>
      </c>
      <c r="CA9" s="147">
        <v>0</v>
      </c>
      <c r="CB9" s="147">
        <v>0</v>
      </c>
      <c r="CC9" s="149"/>
      <c r="CD9" s="150"/>
      <c r="CE9" s="150"/>
      <c r="CF9" s="150"/>
      <c r="CG9" s="149"/>
      <c r="CH9" s="153"/>
      <c r="CI9" s="149"/>
      <c r="CJ9" s="149"/>
      <c r="CK9" s="151">
        <v>56915.417221169635</v>
      </c>
    </row>
    <row r="10" spans="1:89" s="152" customFormat="1" ht="26.25" customHeight="1" x14ac:dyDescent="0.25">
      <c r="A10" s="278" t="s">
        <v>29</v>
      </c>
      <c r="B10" s="208" t="s">
        <v>171</v>
      </c>
      <c r="C10" s="146">
        <v>108.11952801318681</v>
      </c>
      <c r="D10" s="147">
        <v>0</v>
      </c>
      <c r="E10" s="148">
        <v>0</v>
      </c>
      <c r="F10" s="148">
        <v>0</v>
      </c>
      <c r="G10" s="148">
        <v>0</v>
      </c>
      <c r="H10" s="147">
        <v>0</v>
      </c>
      <c r="I10" s="147">
        <v>0</v>
      </c>
      <c r="J10" s="148">
        <v>0</v>
      </c>
      <c r="K10" s="148">
        <v>0</v>
      </c>
      <c r="L10" s="148">
        <v>0</v>
      </c>
      <c r="M10" s="148">
        <v>0</v>
      </c>
      <c r="N10" s="148">
        <v>0</v>
      </c>
      <c r="O10" s="148">
        <v>0</v>
      </c>
      <c r="P10" s="148">
        <v>0</v>
      </c>
      <c r="Q10" s="148">
        <v>0</v>
      </c>
      <c r="R10" s="148">
        <v>0</v>
      </c>
      <c r="S10" s="148">
        <v>0</v>
      </c>
      <c r="T10" s="148">
        <v>0</v>
      </c>
      <c r="U10" s="148">
        <v>0</v>
      </c>
      <c r="V10" s="148">
        <v>0</v>
      </c>
      <c r="W10" s="148">
        <v>0</v>
      </c>
      <c r="X10" s="148">
        <v>0</v>
      </c>
      <c r="Y10" s="148">
        <v>0</v>
      </c>
      <c r="Z10" s="148">
        <v>0</v>
      </c>
      <c r="AA10" s="148">
        <v>0</v>
      </c>
      <c r="AB10" s="148">
        <v>0</v>
      </c>
      <c r="AC10" s="147">
        <v>108.11952801318681</v>
      </c>
      <c r="AD10" s="147">
        <v>0</v>
      </c>
      <c r="AE10" s="148">
        <v>0</v>
      </c>
      <c r="AF10" s="148">
        <v>0</v>
      </c>
      <c r="AG10" s="147">
        <v>0</v>
      </c>
      <c r="AH10" s="147">
        <v>0</v>
      </c>
      <c r="AI10" s="148">
        <v>0</v>
      </c>
      <c r="AJ10" s="148">
        <v>0</v>
      </c>
      <c r="AK10" s="148">
        <v>0</v>
      </c>
      <c r="AL10" s="147">
        <v>0</v>
      </c>
      <c r="AM10" s="148">
        <v>0</v>
      </c>
      <c r="AN10" s="148">
        <v>0</v>
      </c>
      <c r="AO10" s="148">
        <v>0</v>
      </c>
      <c r="AP10" s="148">
        <v>0</v>
      </c>
      <c r="AQ10" s="148">
        <v>0</v>
      </c>
      <c r="AR10" s="147">
        <v>0</v>
      </c>
      <c r="AS10" s="147">
        <v>0</v>
      </c>
      <c r="AT10" s="148">
        <v>0</v>
      </c>
      <c r="AU10" s="148">
        <v>0</v>
      </c>
      <c r="AV10" s="148">
        <v>0</v>
      </c>
      <c r="AW10" s="148">
        <v>0</v>
      </c>
      <c r="AX10" s="147">
        <v>0</v>
      </c>
      <c r="AY10" s="148">
        <v>0</v>
      </c>
      <c r="AZ10" s="148">
        <v>0</v>
      </c>
      <c r="BA10" s="148">
        <v>0</v>
      </c>
      <c r="BB10" s="147">
        <v>0</v>
      </c>
      <c r="BC10" s="148">
        <v>0</v>
      </c>
      <c r="BD10" s="147">
        <v>0</v>
      </c>
      <c r="BE10" s="148">
        <v>0</v>
      </c>
      <c r="BF10" s="148">
        <v>0</v>
      </c>
      <c r="BG10" s="148">
        <v>0</v>
      </c>
      <c r="BH10" s="148">
        <v>0</v>
      </c>
      <c r="BI10" s="148">
        <v>0</v>
      </c>
      <c r="BJ10" s="147">
        <v>0</v>
      </c>
      <c r="BK10" s="148">
        <v>0</v>
      </c>
      <c r="BL10" s="148">
        <v>0</v>
      </c>
      <c r="BM10" s="148">
        <v>0</v>
      </c>
      <c r="BN10" s="148">
        <v>0</v>
      </c>
      <c r="BO10" s="147">
        <v>0</v>
      </c>
      <c r="BP10" s="147">
        <v>0</v>
      </c>
      <c r="BQ10" s="147">
        <v>0</v>
      </c>
      <c r="BR10" s="148">
        <v>0</v>
      </c>
      <c r="BS10" s="148">
        <v>0</v>
      </c>
      <c r="BT10" s="147">
        <v>0</v>
      </c>
      <c r="BU10" s="148">
        <v>0</v>
      </c>
      <c r="BV10" s="148">
        <v>0</v>
      </c>
      <c r="BW10" s="147">
        <v>0</v>
      </c>
      <c r="BX10" s="148">
        <v>0</v>
      </c>
      <c r="BY10" s="148">
        <v>0</v>
      </c>
      <c r="BZ10" s="148">
        <v>0</v>
      </c>
      <c r="CA10" s="147">
        <v>0</v>
      </c>
      <c r="CB10" s="147">
        <v>0</v>
      </c>
      <c r="CC10" s="149"/>
      <c r="CD10" s="150"/>
      <c r="CE10" s="150"/>
      <c r="CF10" s="150"/>
      <c r="CG10" s="149"/>
      <c r="CH10" s="153"/>
      <c r="CI10" s="149"/>
      <c r="CJ10" s="149"/>
      <c r="CK10" s="151">
        <v>108.11952801318681</v>
      </c>
    </row>
    <row r="11" spans="1:89" s="157" customFormat="1" ht="26.25" customHeight="1" x14ac:dyDescent="0.25">
      <c r="A11" s="276" t="s">
        <v>30</v>
      </c>
      <c r="B11" s="206" t="s">
        <v>172</v>
      </c>
      <c r="C11" s="154">
        <v>2196126.4807045013</v>
      </c>
      <c r="D11" s="155">
        <v>8408.0465166582653</v>
      </c>
      <c r="E11" s="155">
        <v>8408.0465166582653</v>
      </c>
      <c r="F11" s="155">
        <v>0</v>
      </c>
      <c r="G11" s="155">
        <v>0</v>
      </c>
      <c r="H11" s="155">
        <v>0</v>
      </c>
      <c r="I11" s="155">
        <v>1566473.2381370827</v>
      </c>
      <c r="J11" s="155">
        <v>4794.2080949509573</v>
      </c>
      <c r="K11" s="155">
        <v>48.140500905148791</v>
      </c>
      <c r="L11" s="155">
        <v>1069.7812340974244</v>
      </c>
      <c r="M11" s="155">
        <v>4429.6933112042161</v>
      </c>
      <c r="N11" s="155">
        <v>3284.5952106788891</v>
      </c>
      <c r="O11" s="155">
        <v>1501304.8171349089</v>
      </c>
      <c r="P11" s="155">
        <v>6604.6774592990523</v>
      </c>
      <c r="Q11" s="155">
        <v>64.388903989181884</v>
      </c>
      <c r="R11" s="155">
        <v>1188.8074987793582</v>
      </c>
      <c r="S11" s="155">
        <v>131.10573044557211</v>
      </c>
      <c r="T11" s="155">
        <v>42590.383780471107</v>
      </c>
      <c r="U11" s="155">
        <v>10.917066904358451</v>
      </c>
      <c r="V11" s="155">
        <v>4.5631609666199946</v>
      </c>
      <c r="W11" s="155">
        <v>2.9470246941008162</v>
      </c>
      <c r="X11" s="155">
        <v>12.501821890032595</v>
      </c>
      <c r="Y11" s="155">
        <v>7.4763904287338532</v>
      </c>
      <c r="Z11" s="155">
        <v>0.85896214633518675</v>
      </c>
      <c r="AA11" s="155">
        <v>918.53851123071934</v>
      </c>
      <c r="AB11" s="155">
        <v>4.8363390918479059</v>
      </c>
      <c r="AC11" s="155">
        <v>618845.66576761019</v>
      </c>
      <c r="AD11" s="155">
        <v>2047.9829826832104</v>
      </c>
      <c r="AE11" s="155">
        <v>0.71892396064108488</v>
      </c>
      <c r="AF11" s="155">
        <v>2047.2640587225694</v>
      </c>
      <c r="AG11" s="155">
        <v>61.537464293596273</v>
      </c>
      <c r="AH11" s="155">
        <v>47.098562923582868</v>
      </c>
      <c r="AI11" s="155">
        <v>0</v>
      </c>
      <c r="AJ11" s="155">
        <v>47.098562923582868</v>
      </c>
      <c r="AK11" s="155">
        <v>0</v>
      </c>
      <c r="AL11" s="155">
        <v>0</v>
      </c>
      <c r="AM11" s="155">
        <v>0</v>
      </c>
      <c r="AN11" s="155">
        <v>0</v>
      </c>
      <c r="AO11" s="155">
        <v>0</v>
      </c>
      <c r="AP11" s="155">
        <v>0</v>
      </c>
      <c r="AQ11" s="155">
        <v>0</v>
      </c>
      <c r="AR11" s="155">
        <v>6.0902844628227877</v>
      </c>
      <c r="AS11" s="155">
        <v>0.76145705067408198</v>
      </c>
      <c r="AT11" s="155">
        <v>0</v>
      </c>
      <c r="AU11" s="155">
        <v>0.76145705067408198</v>
      </c>
      <c r="AV11" s="155">
        <v>0</v>
      </c>
      <c r="AW11" s="155">
        <v>0</v>
      </c>
      <c r="AX11" s="155">
        <v>0</v>
      </c>
      <c r="AY11" s="155">
        <v>0</v>
      </c>
      <c r="AZ11" s="155">
        <v>0</v>
      </c>
      <c r="BA11" s="155">
        <v>0</v>
      </c>
      <c r="BB11" s="155">
        <v>0</v>
      </c>
      <c r="BC11" s="155">
        <v>0</v>
      </c>
      <c r="BD11" s="155">
        <v>0</v>
      </c>
      <c r="BE11" s="155">
        <v>0</v>
      </c>
      <c r="BF11" s="155">
        <v>0</v>
      </c>
      <c r="BG11" s="155">
        <v>0</v>
      </c>
      <c r="BH11" s="155">
        <v>0</v>
      </c>
      <c r="BI11" s="155">
        <v>0</v>
      </c>
      <c r="BJ11" s="155">
        <v>0</v>
      </c>
      <c r="BK11" s="155">
        <v>0</v>
      </c>
      <c r="BL11" s="155">
        <v>0</v>
      </c>
      <c r="BM11" s="155">
        <v>0</v>
      </c>
      <c r="BN11" s="155">
        <v>0</v>
      </c>
      <c r="BO11" s="155">
        <v>25.104429994386027</v>
      </c>
      <c r="BP11" s="155">
        <v>9.1644925743946395</v>
      </c>
      <c r="BQ11" s="155">
        <v>193.34873091342516</v>
      </c>
      <c r="BR11" s="155">
        <v>193.34873091342516</v>
      </c>
      <c r="BS11" s="155">
        <v>0</v>
      </c>
      <c r="BT11" s="155">
        <v>3.4573101098970844</v>
      </c>
      <c r="BU11" s="155">
        <v>1.6828980016095378</v>
      </c>
      <c r="BV11" s="155">
        <v>1.7744121082875464</v>
      </c>
      <c r="BW11" s="155">
        <v>3.8831267552890241</v>
      </c>
      <c r="BX11" s="155">
        <v>0.57245593476331746</v>
      </c>
      <c r="BY11" s="155">
        <v>0</v>
      </c>
      <c r="BZ11" s="155">
        <v>3.3106708205257065</v>
      </c>
      <c r="CA11" s="155">
        <v>1.1014413898166202</v>
      </c>
      <c r="CB11" s="155">
        <v>0</v>
      </c>
      <c r="CC11" s="155"/>
      <c r="CD11" s="155"/>
      <c r="CE11" s="155"/>
      <c r="CF11" s="155"/>
      <c r="CG11" s="155"/>
      <c r="CH11" s="155"/>
      <c r="CI11" s="155"/>
      <c r="CJ11" s="156"/>
      <c r="CK11" s="154">
        <v>2196126.4807045013</v>
      </c>
    </row>
    <row r="12" spans="1:89" s="157" customFormat="1" ht="26.25" customHeight="1" x14ac:dyDescent="0.25">
      <c r="A12" s="277" t="s">
        <v>31</v>
      </c>
      <c r="B12" s="209" t="s">
        <v>173</v>
      </c>
      <c r="C12" s="146">
        <v>42625.56490045898</v>
      </c>
      <c r="D12" s="147">
        <v>0</v>
      </c>
      <c r="E12" s="148">
        <v>0</v>
      </c>
      <c r="F12" s="148">
        <v>0</v>
      </c>
      <c r="G12" s="148">
        <v>0</v>
      </c>
      <c r="H12" s="147">
        <v>0</v>
      </c>
      <c r="I12" s="147">
        <v>42625.56490045898</v>
      </c>
      <c r="J12" s="148">
        <v>176.31430306854472</v>
      </c>
      <c r="K12" s="148">
        <v>0</v>
      </c>
      <c r="L12" s="148">
        <v>0</v>
      </c>
      <c r="M12" s="148">
        <v>101.39595319308417</v>
      </c>
      <c r="N12" s="148">
        <v>91.97821219734989</v>
      </c>
      <c r="O12" s="148">
        <v>0</v>
      </c>
      <c r="P12" s="148">
        <v>0</v>
      </c>
      <c r="Q12" s="148">
        <v>0</v>
      </c>
      <c r="R12" s="148">
        <v>0</v>
      </c>
      <c r="S12" s="148">
        <v>0</v>
      </c>
      <c r="T12" s="148">
        <v>42255.876431999997</v>
      </c>
      <c r="U12" s="148">
        <v>0</v>
      </c>
      <c r="V12" s="148">
        <v>0</v>
      </c>
      <c r="W12" s="148">
        <v>0</v>
      </c>
      <c r="X12" s="148">
        <v>0</v>
      </c>
      <c r="Y12" s="148">
        <v>0</v>
      </c>
      <c r="Z12" s="148">
        <v>0</v>
      </c>
      <c r="AA12" s="148">
        <v>0</v>
      </c>
      <c r="AB12" s="148">
        <v>0</v>
      </c>
      <c r="AC12" s="147">
        <v>0</v>
      </c>
      <c r="AD12" s="147">
        <v>0</v>
      </c>
      <c r="AE12" s="148">
        <v>0</v>
      </c>
      <c r="AF12" s="148">
        <v>0</v>
      </c>
      <c r="AG12" s="147">
        <v>0</v>
      </c>
      <c r="AH12" s="147">
        <v>0</v>
      </c>
      <c r="AI12" s="148">
        <v>0</v>
      </c>
      <c r="AJ12" s="148">
        <v>0</v>
      </c>
      <c r="AK12" s="148">
        <v>0</v>
      </c>
      <c r="AL12" s="147">
        <v>0</v>
      </c>
      <c r="AM12" s="148">
        <v>0</v>
      </c>
      <c r="AN12" s="148">
        <v>0</v>
      </c>
      <c r="AO12" s="148">
        <v>0</v>
      </c>
      <c r="AP12" s="148">
        <v>0</v>
      </c>
      <c r="AQ12" s="148">
        <v>0</v>
      </c>
      <c r="AR12" s="147">
        <v>0</v>
      </c>
      <c r="AS12" s="147">
        <v>0</v>
      </c>
      <c r="AT12" s="148">
        <v>0</v>
      </c>
      <c r="AU12" s="148">
        <v>0</v>
      </c>
      <c r="AV12" s="148">
        <v>0</v>
      </c>
      <c r="AW12" s="148">
        <v>0</v>
      </c>
      <c r="AX12" s="147">
        <v>0</v>
      </c>
      <c r="AY12" s="148">
        <v>0</v>
      </c>
      <c r="AZ12" s="148">
        <v>0</v>
      </c>
      <c r="BA12" s="148">
        <v>0</v>
      </c>
      <c r="BB12" s="147">
        <v>0</v>
      </c>
      <c r="BC12" s="148">
        <v>0</v>
      </c>
      <c r="BD12" s="147">
        <v>0</v>
      </c>
      <c r="BE12" s="148">
        <v>0</v>
      </c>
      <c r="BF12" s="148">
        <v>0</v>
      </c>
      <c r="BG12" s="148">
        <v>0</v>
      </c>
      <c r="BH12" s="148">
        <v>0</v>
      </c>
      <c r="BI12" s="148">
        <v>0</v>
      </c>
      <c r="BJ12" s="147">
        <v>0</v>
      </c>
      <c r="BK12" s="148">
        <v>0</v>
      </c>
      <c r="BL12" s="148">
        <v>0</v>
      </c>
      <c r="BM12" s="148">
        <v>0</v>
      </c>
      <c r="BN12" s="148">
        <v>0</v>
      </c>
      <c r="BO12" s="147">
        <v>0</v>
      </c>
      <c r="BP12" s="147">
        <v>0</v>
      </c>
      <c r="BQ12" s="147">
        <v>0</v>
      </c>
      <c r="BR12" s="148">
        <v>0</v>
      </c>
      <c r="BS12" s="148">
        <v>0</v>
      </c>
      <c r="BT12" s="147">
        <v>0</v>
      </c>
      <c r="BU12" s="148">
        <v>0</v>
      </c>
      <c r="BV12" s="148">
        <v>0</v>
      </c>
      <c r="BW12" s="147">
        <v>0</v>
      </c>
      <c r="BX12" s="148">
        <v>0</v>
      </c>
      <c r="BY12" s="148">
        <v>0</v>
      </c>
      <c r="BZ12" s="148">
        <v>0</v>
      </c>
      <c r="CA12" s="147">
        <v>0</v>
      </c>
      <c r="CB12" s="147">
        <v>0</v>
      </c>
      <c r="CC12" s="158"/>
      <c r="CD12" s="159"/>
      <c r="CE12" s="159"/>
      <c r="CF12" s="159"/>
      <c r="CG12" s="151"/>
      <c r="CH12" s="151"/>
      <c r="CI12" s="151"/>
      <c r="CJ12" s="149"/>
      <c r="CK12" s="151">
        <v>42625.56490045898</v>
      </c>
    </row>
    <row r="13" spans="1:89" s="157" customFormat="1" ht="26.25" customHeight="1" x14ac:dyDescent="0.25">
      <c r="A13" s="278" t="s">
        <v>32</v>
      </c>
      <c r="B13" s="210" t="s">
        <v>174</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c r="CD13" s="148"/>
      <c r="CE13" s="148"/>
      <c r="CF13" s="148"/>
      <c r="CG13" s="153"/>
      <c r="CH13" s="153"/>
      <c r="CI13" s="153"/>
      <c r="CJ13" s="149"/>
      <c r="CK13" s="151">
        <v>0</v>
      </c>
    </row>
    <row r="14" spans="1:89" s="157" customFormat="1" ht="26.25" customHeight="1" x14ac:dyDescent="0.25">
      <c r="A14" s="278" t="s">
        <v>33</v>
      </c>
      <c r="B14" s="210" t="s">
        <v>175</v>
      </c>
      <c r="C14" s="146">
        <v>19774.460759999998</v>
      </c>
      <c r="D14" s="147">
        <v>0</v>
      </c>
      <c r="E14" s="148">
        <v>0</v>
      </c>
      <c r="F14" s="148">
        <v>0</v>
      </c>
      <c r="G14" s="148">
        <v>0</v>
      </c>
      <c r="H14" s="147">
        <v>0</v>
      </c>
      <c r="I14" s="147">
        <v>0</v>
      </c>
      <c r="J14" s="148">
        <v>0</v>
      </c>
      <c r="K14" s="148">
        <v>0</v>
      </c>
      <c r="L14" s="148">
        <v>0</v>
      </c>
      <c r="M14" s="148">
        <v>0</v>
      </c>
      <c r="N14" s="148">
        <v>0</v>
      </c>
      <c r="O14" s="148">
        <v>0</v>
      </c>
      <c r="P14" s="148">
        <v>0</v>
      </c>
      <c r="Q14" s="148">
        <v>0</v>
      </c>
      <c r="R14" s="148">
        <v>0</v>
      </c>
      <c r="S14" s="148">
        <v>0</v>
      </c>
      <c r="T14" s="148">
        <v>0</v>
      </c>
      <c r="U14" s="148">
        <v>0</v>
      </c>
      <c r="V14" s="148">
        <v>0</v>
      </c>
      <c r="W14" s="148">
        <v>0</v>
      </c>
      <c r="X14" s="148">
        <v>0</v>
      </c>
      <c r="Y14" s="148">
        <v>0</v>
      </c>
      <c r="Z14" s="148">
        <v>0</v>
      </c>
      <c r="AA14" s="148">
        <v>0</v>
      </c>
      <c r="AB14" s="148">
        <v>0</v>
      </c>
      <c r="AC14" s="147">
        <v>19774.460759999998</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c r="CD14" s="148"/>
      <c r="CE14" s="148"/>
      <c r="CF14" s="148"/>
      <c r="CG14" s="153"/>
      <c r="CH14" s="153"/>
      <c r="CI14" s="153"/>
      <c r="CJ14" s="149"/>
      <c r="CK14" s="151">
        <v>19774.460759999998</v>
      </c>
    </row>
    <row r="15" spans="1:89" s="157" customFormat="1" ht="26.25" customHeight="1" x14ac:dyDescent="0.25">
      <c r="A15" s="278" t="s">
        <v>34</v>
      </c>
      <c r="B15" s="210" t="s">
        <v>176</v>
      </c>
      <c r="C15" s="146">
        <v>0</v>
      </c>
      <c r="D15" s="147">
        <v>0</v>
      </c>
      <c r="E15" s="148">
        <v>0</v>
      </c>
      <c r="F15" s="148">
        <v>0</v>
      </c>
      <c r="G15" s="148">
        <v>0</v>
      </c>
      <c r="H15" s="147">
        <v>0</v>
      </c>
      <c r="I15" s="147">
        <v>0</v>
      </c>
      <c r="J15" s="148">
        <v>0</v>
      </c>
      <c r="K15" s="148">
        <v>0</v>
      </c>
      <c r="L15" s="148">
        <v>0</v>
      </c>
      <c r="M15" s="148">
        <v>0</v>
      </c>
      <c r="N15" s="148">
        <v>0</v>
      </c>
      <c r="O15" s="148">
        <v>0</v>
      </c>
      <c r="P15" s="148">
        <v>0</v>
      </c>
      <c r="Q15" s="148">
        <v>0</v>
      </c>
      <c r="R15" s="148">
        <v>0</v>
      </c>
      <c r="S15" s="148">
        <v>0</v>
      </c>
      <c r="T15" s="148">
        <v>0</v>
      </c>
      <c r="U15" s="148">
        <v>0</v>
      </c>
      <c r="V15" s="148">
        <v>0</v>
      </c>
      <c r="W15" s="148">
        <v>0</v>
      </c>
      <c r="X15" s="148">
        <v>0</v>
      </c>
      <c r="Y15" s="148">
        <v>0</v>
      </c>
      <c r="Z15" s="148">
        <v>0</v>
      </c>
      <c r="AA15" s="148">
        <v>0</v>
      </c>
      <c r="AB15" s="148">
        <v>0</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c r="CD15" s="148"/>
      <c r="CE15" s="148"/>
      <c r="CF15" s="148"/>
      <c r="CG15" s="153"/>
      <c r="CH15" s="153"/>
      <c r="CI15" s="153"/>
      <c r="CJ15" s="149"/>
      <c r="CK15" s="151">
        <v>0</v>
      </c>
    </row>
    <row r="16" spans="1:89" s="157" customFormat="1" ht="26.25" customHeight="1" x14ac:dyDescent="0.25">
      <c r="A16" s="278" t="s">
        <v>35</v>
      </c>
      <c r="B16" s="210" t="s">
        <v>177</v>
      </c>
      <c r="C16" s="146">
        <v>1501283.2497120379</v>
      </c>
      <c r="D16" s="147">
        <v>0</v>
      </c>
      <c r="E16" s="148">
        <v>0</v>
      </c>
      <c r="F16" s="148">
        <v>0</v>
      </c>
      <c r="G16" s="148">
        <v>0</v>
      </c>
      <c r="H16" s="147">
        <v>0</v>
      </c>
      <c r="I16" s="147">
        <v>1501283.2497120379</v>
      </c>
      <c r="J16" s="148">
        <v>0</v>
      </c>
      <c r="K16" s="148">
        <v>0</v>
      </c>
      <c r="L16" s="148">
        <v>0</v>
      </c>
      <c r="M16" s="148">
        <v>0</v>
      </c>
      <c r="N16" s="148">
        <v>0</v>
      </c>
      <c r="O16" s="148">
        <v>1501283.2497120379</v>
      </c>
      <c r="P16" s="148">
        <v>0</v>
      </c>
      <c r="Q16" s="148">
        <v>0</v>
      </c>
      <c r="R16" s="148">
        <v>0</v>
      </c>
      <c r="S16" s="148">
        <v>0</v>
      </c>
      <c r="T16" s="148">
        <v>0</v>
      </c>
      <c r="U16" s="148">
        <v>0</v>
      </c>
      <c r="V16" s="148">
        <v>0</v>
      </c>
      <c r="W16" s="148">
        <v>0</v>
      </c>
      <c r="X16" s="148">
        <v>0</v>
      </c>
      <c r="Y16" s="148">
        <v>0</v>
      </c>
      <c r="Z16" s="148">
        <v>0</v>
      </c>
      <c r="AA16" s="148">
        <v>0</v>
      </c>
      <c r="AB16" s="148">
        <v>0</v>
      </c>
      <c r="AC16" s="147">
        <v>0</v>
      </c>
      <c r="AD16" s="147">
        <v>0</v>
      </c>
      <c r="AE16" s="148">
        <v>0</v>
      </c>
      <c r="AF16" s="148">
        <v>0</v>
      </c>
      <c r="AG16" s="147">
        <v>0</v>
      </c>
      <c r="AH16" s="147">
        <v>0</v>
      </c>
      <c r="AI16" s="148">
        <v>0</v>
      </c>
      <c r="AJ16" s="148">
        <v>0</v>
      </c>
      <c r="AK16" s="148">
        <v>0</v>
      </c>
      <c r="AL16" s="147">
        <v>0</v>
      </c>
      <c r="AM16" s="148">
        <v>0</v>
      </c>
      <c r="AN16" s="148">
        <v>0</v>
      </c>
      <c r="AO16" s="148">
        <v>0</v>
      </c>
      <c r="AP16" s="148">
        <v>0</v>
      </c>
      <c r="AQ16" s="148">
        <v>0</v>
      </c>
      <c r="AR16" s="147">
        <v>0</v>
      </c>
      <c r="AS16" s="147">
        <v>0</v>
      </c>
      <c r="AT16" s="148">
        <v>0</v>
      </c>
      <c r="AU16" s="148">
        <v>0</v>
      </c>
      <c r="AV16" s="148">
        <v>0</v>
      </c>
      <c r="AW16" s="148">
        <v>0</v>
      </c>
      <c r="AX16" s="147">
        <v>0</v>
      </c>
      <c r="AY16" s="148">
        <v>0</v>
      </c>
      <c r="AZ16" s="148">
        <v>0</v>
      </c>
      <c r="BA16" s="148">
        <v>0</v>
      </c>
      <c r="BB16" s="147">
        <v>0</v>
      </c>
      <c r="BC16" s="148">
        <v>0</v>
      </c>
      <c r="BD16" s="147">
        <v>0</v>
      </c>
      <c r="BE16" s="148">
        <v>0</v>
      </c>
      <c r="BF16" s="148">
        <v>0</v>
      </c>
      <c r="BG16" s="148">
        <v>0</v>
      </c>
      <c r="BH16" s="148">
        <v>0</v>
      </c>
      <c r="BI16" s="148">
        <v>0</v>
      </c>
      <c r="BJ16" s="147">
        <v>0</v>
      </c>
      <c r="BK16" s="148">
        <v>0</v>
      </c>
      <c r="BL16" s="148">
        <v>0</v>
      </c>
      <c r="BM16" s="148">
        <v>0</v>
      </c>
      <c r="BN16" s="148">
        <v>0</v>
      </c>
      <c r="BO16" s="147">
        <v>0</v>
      </c>
      <c r="BP16" s="147">
        <v>0</v>
      </c>
      <c r="BQ16" s="147">
        <v>0</v>
      </c>
      <c r="BR16" s="148">
        <v>0</v>
      </c>
      <c r="BS16" s="148">
        <v>0</v>
      </c>
      <c r="BT16" s="147">
        <v>0</v>
      </c>
      <c r="BU16" s="148">
        <v>0</v>
      </c>
      <c r="BV16" s="148">
        <v>0</v>
      </c>
      <c r="BW16" s="147">
        <v>0</v>
      </c>
      <c r="BX16" s="148">
        <v>0</v>
      </c>
      <c r="BY16" s="148">
        <v>0</v>
      </c>
      <c r="BZ16" s="148">
        <v>0</v>
      </c>
      <c r="CA16" s="147">
        <v>0</v>
      </c>
      <c r="CB16" s="147">
        <v>0</v>
      </c>
      <c r="CC16" s="158"/>
      <c r="CD16" s="148"/>
      <c r="CE16" s="148"/>
      <c r="CF16" s="148"/>
      <c r="CG16" s="153"/>
      <c r="CH16" s="153"/>
      <c r="CI16" s="153"/>
      <c r="CJ16" s="149"/>
      <c r="CK16" s="151">
        <v>1501283.2497120379</v>
      </c>
    </row>
    <row r="17" spans="1:89" s="157" customFormat="1" ht="26.25" customHeight="1" x14ac:dyDescent="0.25">
      <c r="A17" s="278" t="s">
        <v>36</v>
      </c>
      <c r="B17" s="210" t="s">
        <v>178</v>
      </c>
      <c r="C17" s="146">
        <v>148688.85986772235</v>
      </c>
      <c r="D17" s="147">
        <v>7068.3837111489438</v>
      </c>
      <c r="E17" s="148">
        <v>7068.3837111489438</v>
      </c>
      <c r="F17" s="148">
        <v>0</v>
      </c>
      <c r="G17" s="148">
        <v>0</v>
      </c>
      <c r="H17" s="147">
        <v>0</v>
      </c>
      <c r="I17" s="147">
        <v>9991.2853455301301</v>
      </c>
      <c r="J17" s="148">
        <v>3293.668018767336</v>
      </c>
      <c r="K17" s="148">
        <v>48.012719687732258</v>
      </c>
      <c r="L17" s="148">
        <v>15.290508804258701</v>
      </c>
      <c r="M17" s="148">
        <v>520.08681061437812</v>
      </c>
      <c r="N17" s="148">
        <v>399.1888351077036</v>
      </c>
      <c r="O17" s="148">
        <v>0.24367059668896993</v>
      </c>
      <c r="P17" s="148">
        <v>5107.685859299052</v>
      </c>
      <c r="Q17" s="148">
        <v>64.388903989181884</v>
      </c>
      <c r="R17" s="148">
        <v>19.439317344599996</v>
      </c>
      <c r="S17" s="148">
        <v>128.98240177985491</v>
      </c>
      <c r="T17" s="148">
        <v>334.50734847110812</v>
      </c>
      <c r="U17" s="148">
        <v>10.916482851420557</v>
      </c>
      <c r="V17" s="148">
        <v>4.5629168417472625</v>
      </c>
      <c r="W17" s="148">
        <v>2.9468670310173422</v>
      </c>
      <c r="X17" s="148">
        <v>12.501153054175138</v>
      </c>
      <c r="Y17" s="148">
        <v>7.4759904487911637</v>
      </c>
      <c r="Z17" s="148">
        <v>0.858916192658297</v>
      </c>
      <c r="AA17" s="148">
        <v>15.692544296226501</v>
      </c>
      <c r="AB17" s="148">
        <v>4.8360803521992448</v>
      </c>
      <c r="AC17" s="147">
        <v>131016.65579688561</v>
      </c>
      <c r="AD17" s="147">
        <v>279.08945028316589</v>
      </c>
      <c r="AE17" s="148">
        <v>0</v>
      </c>
      <c r="AF17" s="148">
        <v>279.08945028316589</v>
      </c>
      <c r="AG17" s="147">
        <v>54.876495517108147</v>
      </c>
      <c r="AH17" s="147">
        <v>47.098562923582868</v>
      </c>
      <c r="AI17" s="148">
        <v>0</v>
      </c>
      <c r="AJ17" s="148">
        <v>47.098562923582868</v>
      </c>
      <c r="AK17" s="148">
        <v>0</v>
      </c>
      <c r="AL17" s="147">
        <v>0</v>
      </c>
      <c r="AM17" s="148">
        <v>0</v>
      </c>
      <c r="AN17" s="148">
        <v>0</v>
      </c>
      <c r="AO17" s="148">
        <v>0</v>
      </c>
      <c r="AP17" s="148">
        <v>0</v>
      </c>
      <c r="AQ17" s="148">
        <v>0</v>
      </c>
      <c r="AR17" s="147">
        <v>6.0902844628227877</v>
      </c>
      <c r="AS17" s="147">
        <v>0</v>
      </c>
      <c r="AT17" s="148">
        <v>0</v>
      </c>
      <c r="AU17" s="148">
        <v>0</v>
      </c>
      <c r="AV17" s="148">
        <v>0</v>
      </c>
      <c r="AW17" s="148">
        <v>0</v>
      </c>
      <c r="AX17" s="147">
        <v>0</v>
      </c>
      <c r="AY17" s="148">
        <v>0</v>
      </c>
      <c r="AZ17" s="148">
        <v>0</v>
      </c>
      <c r="BA17" s="148">
        <v>0</v>
      </c>
      <c r="BB17" s="147">
        <v>0</v>
      </c>
      <c r="BC17" s="148">
        <v>0</v>
      </c>
      <c r="BD17" s="147">
        <v>0</v>
      </c>
      <c r="BE17" s="148">
        <v>0</v>
      </c>
      <c r="BF17" s="148">
        <v>0</v>
      </c>
      <c r="BG17" s="148">
        <v>0</v>
      </c>
      <c r="BH17" s="148">
        <v>0</v>
      </c>
      <c r="BI17" s="148">
        <v>0</v>
      </c>
      <c r="BJ17" s="147">
        <v>0</v>
      </c>
      <c r="BK17" s="148">
        <v>0</v>
      </c>
      <c r="BL17" s="148">
        <v>0</v>
      </c>
      <c r="BM17" s="148">
        <v>0</v>
      </c>
      <c r="BN17" s="148">
        <v>0</v>
      </c>
      <c r="BO17" s="147">
        <v>22.866997483145301</v>
      </c>
      <c r="BP17" s="147">
        <v>9.1644925743946395</v>
      </c>
      <c r="BQ17" s="147">
        <v>193.34873091342516</v>
      </c>
      <c r="BR17" s="148">
        <v>193.34873091342516</v>
      </c>
      <c r="BS17" s="148">
        <v>0</v>
      </c>
      <c r="BT17" s="147">
        <v>0</v>
      </c>
      <c r="BU17" s="148">
        <v>0</v>
      </c>
      <c r="BV17" s="148">
        <v>0</v>
      </c>
      <c r="BW17" s="147">
        <v>0</v>
      </c>
      <c r="BX17" s="148">
        <v>0</v>
      </c>
      <c r="BY17" s="148">
        <v>0</v>
      </c>
      <c r="BZ17" s="148">
        <v>0</v>
      </c>
      <c r="CA17" s="147">
        <v>0</v>
      </c>
      <c r="CB17" s="147">
        <v>0</v>
      </c>
      <c r="CC17" s="158"/>
      <c r="CD17" s="148"/>
      <c r="CE17" s="148"/>
      <c r="CF17" s="148"/>
      <c r="CG17" s="153"/>
      <c r="CH17" s="153"/>
      <c r="CI17" s="153"/>
      <c r="CJ17" s="149"/>
      <c r="CK17" s="151">
        <v>148688.85986772235</v>
      </c>
    </row>
    <row r="18" spans="1:89" s="157" customFormat="1" ht="26.25" customHeight="1" x14ac:dyDescent="0.25">
      <c r="A18" s="278" t="s">
        <v>37</v>
      </c>
      <c r="B18" s="210" t="s">
        <v>179</v>
      </c>
      <c r="C18" s="146">
        <v>0</v>
      </c>
      <c r="D18" s="147">
        <v>0</v>
      </c>
      <c r="E18" s="148">
        <v>0</v>
      </c>
      <c r="F18" s="148">
        <v>0</v>
      </c>
      <c r="G18" s="148">
        <v>0</v>
      </c>
      <c r="H18" s="147">
        <v>0</v>
      </c>
      <c r="I18" s="147">
        <v>0</v>
      </c>
      <c r="J18" s="148">
        <v>0</v>
      </c>
      <c r="K18" s="148">
        <v>0</v>
      </c>
      <c r="L18" s="148">
        <v>0</v>
      </c>
      <c r="M18" s="148">
        <v>0</v>
      </c>
      <c r="N18" s="148">
        <v>0</v>
      </c>
      <c r="O18" s="148">
        <v>0</v>
      </c>
      <c r="P18" s="148">
        <v>0</v>
      </c>
      <c r="Q18" s="148">
        <v>0</v>
      </c>
      <c r="R18" s="148">
        <v>0</v>
      </c>
      <c r="S18" s="148">
        <v>0</v>
      </c>
      <c r="T18" s="148">
        <v>0</v>
      </c>
      <c r="U18" s="148">
        <v>0</v>
      </c>
      <c r="V18" s="148">
        <v>0</v>
      </c>
      <c r="W18" s="148">
        <v>0</v>
      </c>
      <c r="X18" s="148">
        <v>0</v>
      </c>
      <c r="Y18" s="148">
        <v>0</v>
      </c>
      <c r="Z18" s="148">
        <v>0</v>
      </c>
      <c r="AA18" s="148">
        <v>0</v>
      </c>
      <c r="AB18" s="148">
        <v>0</v>
      </c>
      <c r="AC18" s="147">
        <v>0</v>
      </c>
      <c r="AD18" s="147">
        <v>0</v>
      </c>
      <c r="AE18" s="148">
        <v>0</v>
      </c>
      <c r="AF18" s="148">
        <v>0</v>
      </c>
      <c r="AG18" s="147">
        <v>0</v>
      </c>
      <c r="AH18" s="147">
        <v>0</v>
      </c>
      <c r="AI18" s="148">
        <v>0</v>
      </c>
      <c r="AJ18" s="148">
        <v>0</v>
      </c>
      <c r="AK18" s="148">
        <v>0</v>
      </c>
      <c r="AL18" s="147">
        <v>0</v>
      </c>
      <c r="AM18" s="148">
        <v>0</v>
      </c>
      <c r="AN18" s="148">
        <v>0</v>
      </c>
      <c r="AO18" s="148">
        <v>0</v>
      </c>
      <c r="AP18" s="148">
        <v>0</v>
      </c>
      <c r="AQ18" s="148">
        <v>0</v>
      </c>
      <c r="AR18" s="147">
        <v>0</v>
      </c>
      <c r="AS18" s="147">
        <v>0</v>
      </c>
      <c r="AT18" s="148">
        <v>0</v>
      </c>
      <c r="AU18" s="148">
        <v>0</v>
      </c>
      <c r="AV18" s="148">
        <v>0</v>
      </c>
      <c r="AW18" s="148">
        <v>0</v>
      </c>
      <c r="AX18" s="147">
        <v>0</v>
      </c>
      <c r="AY18" s="148">
        <v>0</v>
      </c>
      <c r="AZ18" s="148">
        <v>0</v>
      </c>
      <c r="BA18" s="148">
        <v>0</v>
      </c>
      <c r="BB18" s="147">
        <v>0</v>
      </c>
      <c r="BC18" s="148">
        <v>0</v>
      </c>
      <c r="BD18" s="147">
        <v>0</v>
      </c>
      <c r="BE18" s="148">
        <v>0</v>
      </c>
      <c r="BF18" s="148">
        <v>0</v>
      </c>
      <c r="BG18" s="148">
        <v>0</v>
      </c>
      <c r="BH18" s="148">
        <v>0</v>
      </c>
      <c r="BI18" s="148">
        <v>0</v>
      </c>
      <c r="BJ18" s="147">
        <v>0</v>
      </c>
      <c r="BK18" s="148">
        <v>0</v>
      </c>
      <c r="BL18" s="148">
        <v>0</v>
      </c>
      <c r="BM18" s="148">
        <v>0</v>
      </c>
      <c r="BN18" s="148">
        <v>0</v>
      </c>
      <c r="BO18" s="147">
        <v>0</v>
      </c>
      <c r="BP18" s="147">
        <v>0</v>
      </c>
      <c r="BQ18" s="147">
        <v>0</v>
      </c>
      <c r="BR18" s="148">
        <v>0</v>
      </c>
      <c r="BS18" s="148">
        <v>0</v>
      </c>
      <c r="BT18" s="147">
        <v>0</v>
      </c>
      <c r="BU18" s="148">
        <v>0</v>
      </c>
      <c r="BV18" s="148">
        <v>0</v>
      </c>
      <c r="BW18" s="147">
        <v>0</v>
      </c>
      <c r="BX18" s="148">
        <v>0</v>
      </c>
      <c r="BY18" s="148">
        <v>0</v>
      </c>
      <c r="BZ18" s="148">
        <v>0</v>
      </c>
      <c r="CA18" s="147">
        <v>0</v>
      </c>
      <c r="CB18" s="147">
        <v>0</v>
      </c>
      <c r="CC18" s="158"/>
      <c r="CD18" s="148"/>
      <c r="CE18" s="148"/>
      <c r="CF18" s="148"/>
      <c r="CG18" s="153"/>
      <c r="CH18" s="153"/>
      <c r="CI18" s="153"/>
      <c r="CJ18" s="149"/>
      <c r="CK18" s="151">
        <v>0</v>
      </c>
    </row>
    <row r="19" spans="1:89" s="157" customFormat="1" ht="26.25" customHeight="1" x14ac:dyDescent="0.25">
      <c r="A19" s="278" t="s">
        <v>38</v>
      </c>
      <c r="B19" s="210" t="s">
        <v>180</v>
      </c>
      <c r="C19" s="146">
        <v>122.16443017200001</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122.16443017200001</v>
      </c>
      <c r="AD19" s="147">
        <v>0</v>
      </c>
      <c r="AE19" s="148">
        <v>0</v>
      </c>
      <c r="AF19" s="148">
        <v>0</v>
      </c>
      <c r="AG19" s="147">
        <v>0</v>
      </c>
      <c r="AH19" s="147">
        <v>0</v>
      </c>
      <c r="AI19" s="148">
        <v>0</v>
      </c>
      <c r="AJ19" s="148">
        <v>0</v>
      </c>
      <c r="AK19" s="148">
        <v>0</v>
      </c>
      <c r="AL19" s="147">
        <v>0</v>
      </c>
      <c r="AM19" s="148">
        <v>0</v>
      </c>
      <c r="AN19" s="148">
        <v>0</v>
      </c>
      <c r="AO19" s="148">
        <v>0</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0</v>
      </c>
      <c r="BP19" s="147">
        <v>0</v>
      </c>
      <c r="BQ19" s="147">
        <v>0</v>
      </c>
      <c r="BR19" s="148">
        <v>0</v>
      </c>
      <c r="BS19" s="148">
        <v>0</v>
      </c>
      <c r="BT19" s="147">
        <v>0</v>
      </c>
      <c r="BU19" s="148">
        <v>0</v>
      </c>
      <c r="BV19" s="148">
        <v>0</v>
      </c>
      <c r="BW19" s="147">
        <v>0</v>
      </c>
      <c r="BX19" s="148">
        <v>0</v>
      </c>
      <c r="BY19" s="148">
        <v>0</v>
      </c>
      <c r="BZ19" s="148">
        <v>0</v>
      </c>
      <c r="CA19" s="147">
        <v>0</v>
      </c>
      <c r="CB19" s="147">
        <v>0</v>
      </c>
      <c r="CC19" s="158"/>
      <c r="CD19" s="148"/>
      <c r="CE19" s="148"/>
      <c r="CF19" s="148"/>
      <c r="CG19" s="153"/>
      <c r="CH19" s="153"/>
      <c r="CI19" s="153"/>
      <c r="CJ19" s="149"/>
      <c r="CK19" s="151">
        <v>122.16443017200001</v>
      </c>
    </row>
    <row r="20" spans="1:89" s="157" customFormat="1" ht="26.25" customHeight="1" x14ac:dyDescent="0.25">
      <c r="A20" s="278" t="s">
        <v>39</v>
      </c>
      <c r="B20" s="210" t="s">
        <v>181</v>
      </c>
      <c r="C20" s="146">
        <v>0</v>
      </c>
      <c r="D20" s="147">
        <v>0</v>
      </c>
      <c r="E20" s="148">
        <v>0</v>
      </c>
      <c r="F20" s="148">
        <v>0</v>
      </c>
      <c r="G20" s="148">
        <v>0</v>
      </c>
      <c r="H20" s="147">
        <v>0</v>
      </c>
      <c r="I20" s="147">
        <v>0</v>
      </c>
      <c r="J20" s="148">
        <v>0</v>
      </c>
      <c r="K20" s="148">
        <v>0</v>
      </c>
      <c r="L20" s="148">
        <v>0</v>
      </c>
      <c r="M20" s="148">
        <v>0</v>
      </c>
      <c r="N20" s="148">
        <v>0</v>
      </c>
      <c r="O20" s="148">
        <v>0</v>
      </c>
      <c r="P20" s="148">
        <v>0</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c r="CD20" s="148"/>
      <c r="CE20" s="148"/>
      <c r="CF20" s="148"/>
      <c r="CG20" s="153"/>
      <c r="CH20" s="153"/>
      <c r="CI20" s="153"/>
      <c r="CJ20" s="149"/>
      <c r="CK20" s="151">
        <v>0</v>
      </c>
    </row>
    <row r="21" spans="1:89" s="157" customFormat="1" ht="26.25" customHeight="1" x14ac:dyDescent="0.25">
      <c r="A21" s="278" t="s">
        <v>40</v>
      </c>
      <c r="B21" s="210" t="s">
        <v>182</v>
      </c>
      <c r="C21" s="146">
        <v>0</v>
      </c>
      <c r="D21" s="147">
        <v>0</v>
      </c>
      <c r="E21" s="148">
        <v>0</v>
      </c>
      <c r="F21" s="148">
        <v>0</v>
      </c>
      <c r="G21" s="148">
        <v>0</v>
      </c>
      <c r="H21" s="147">
        <v>0</v>
      </c>
      <c r="I21" s="147">
        <v>0</v>
      </c>
      <c r="J21" s="148">
        <v>0</v>
      </c>
      <c r="K21" s="148">
        <v>0</v>
      </c>
      <c r="L21" s="148">
        <v>0</v>
      </c>
      <c r="M21" s="148">
        <v>0</v>
      </c>
      <c r="N21" s="148">
        <v>0</v>
      </c>
      <c r="O21" s="148">
        <v>0</v>
      </c>
      <c r="P21" s="148">
        <v>0</v>
      </c>
      <c r="Q21" s="148">
        <v>0</v>
      </c>
      <c r="R21" s="148">
        <v>0</v>
      </c>
      <c r="S21" s="148">
        <v>0</v>
      </c>
      <c r="T21" s="148">
        <v>0</v>
      </c>
      <c r="U21" s="148">
        <v>0</v>
      </c>
      <c r="V21" s="148">
        <v>0</v>
      </c>
      <c r="W21" s="148">
        <v>0</v>
      </c>
      <c r="X21" s="148">
        <v>0</v>
      </c>
      <c r="Y21" s="148">
        <v>0</v>
      </c>
      <c r="Z21" s="148">
        <v>0</v>
      </c>
      <c r="AA21" s="148">
        <v>0</v>
      </c>
      <c r="AB21" s="148">
        <v>0</v>
      </c>
      <c r="AC21" s="147">
        <v>0</v>
      </c>
      <c r="AD21" s="147">
        <v>0</v>
      </c>
      <c r="AE21" s="148">
        <v>0</v>
      </c>
      <c r="AF21" s="148">
        <v>0</v>
      </c>
      <c r="AG21" s="147">
        <v>0</v>
      </c>
      <c r="AH21" s="147">
        <v>0</v>
      </c>
      <c r="AI21" s="148">
        <v>0</v>
      </c>
      <c r="AJ21" s="148">
        <v>0</v>
      </c>
      <c r="AK21" s="148">
        <v>0</v>
      </c>
      <c r="AL21" s="147">
        <v>0</v>
      </c>
      <c r="AM21" s="148">
        <v>0</v>
      </c>
      <c r="AN21" s="148">
        <v>0</v>
      </c>
      <c r="AO21" s="148">
        <v>0</v>
      </c>
      <c r="AP21" s="148">
        <v>0</v>
      </c>
      <c r="AQ21" s="148">
        <v>0</v>
      </c>
      <c r="AR21" s="147">
        <v>0</v>
      </c>
      <c r="AS21" s="147">
        <v>0</v>
      </c>
      <c r="AT21" s="148">
        <v>0</v>
      </c>
      <c r="AU21" s="148">
        <v>0</v>
      </c>
      <c r="AV21" s="148">
        <v>0</v>
      </c>
      <c r="AW21" s="148">
        <v>0</v>
      </c>
      <c r="AX21" s="147">
        <v>0</v>
      </c>
      <c r="AY21" s="148">
        <v>0</v>
      </c>
      <c r="AZ21" s="148">
        <v>0</v>
      </c>
      <c r="BA21" s="148">
        <v>0</v>
      </c>
      <c r="BB21" s="147">
        <v>0</v>
      </c>
      <c r="BC21" s="148">
        <v>0</v>
      </c>
      <c r="BD21" s="147">
        <v>0</v>
      </c>
      <c r="BE21" s="148">
        <v>0</v>
      </c>
      <c r="BF21" s="148">
        <v>0</v>
      </c>
      <c r="BG21" s="148">
        <v>0</v>
      </c>
      <c r="BH21" s="148">
        <v>0</v>
      </c>
      <c r="BI21" s="148">
        <v>0</v>
      </c>
      <c r="BJ21" s="147">
        <v>0</v>
      </c>
      <c r="BK21" s="148">
        <v>0</v>
      </c>
      <c r="BL21" s="148">
        <v>0</v>
      </c>
      <c r="BM21" s="148">
        <v>0</v>
      </c>
      <c r="BN21" s="148">
        <v>0</v>
      </c>
      <c r="BO21" s="147">
        <v>0</v>
      </c>
      <c r="BP21" s="147">
        <v>0</v>
      </c>
      <c r="BQ21" s="147">
        <v>0</v>
      </c>
      <c r="BR21" s="148">
        <v>0</v>
      </c>
      <c r="BS21" s="148">
        <v>0</v>
      </c>
      <c r="BT21" s="147">
        <v>0</v>
      </c>
      <c r="BU21" s="148">
        <v>0</v>
      </c>
      <c r="BV21" s="148">
        <v>0</v>
      </c>
      <c r="BW21" s="147">
        <v>0</v>
      </c>
      <c r="BX21" s="148">
        <v>0</v>
      </c>
      <c r="BY21" s="148">
        <v>0</v>
      </c>
      <c r="BZ21" s="148">
        <v>0</v>
      </c>
      <c r="CA21" s="147">
        <v>0</v>
      </c>
      <c r="CB21" s="147">
        <v>0</v>
      </c>
      <c r="CC21" s="158"/>
      <c r="CD21" s="148"/>
      <c r="CE21" s="148"/>
      <c r="CF21" s="148"/>
      <c r="CG21" s="153"/>
      <c r="CH21" s="153"/>
      <c r="CI21" s="153"/>
      <c r="CJ21" s="149"/>
      <c r="CK21" s="151">
        <v>0</v>
      </c>
    </row>
    <row r="22" spans="1:89" s="157" customFormat="1" ht="26.25" customHeight="1" x14ac:dyDescent="0.25">
      <c r="A22" s="278" t="s">
        <v>41</v>
      </c>
      <c r="B22" s="210" t="s">
        <v>183</v>
      </c>
      <c r="C22" s="146">
        <v>188.7878215702145</v>
      </c>
      <c r="D22" s="147">
        <v>2.7040854149576323</v>
      </c>
      <c r="E22" s="148">
        <v>2.7040854149576323</v>
      </c>
      <c r="F22" s="148">
        <v>0</v>
      </c>
      <c r="G22" s="148">
        <v>0</v>
      </c>
      <c r="H22" s="147">
        <v>0</v>
      </c>
      <c r="I22" s="147">
        <v>3.0362387727716915</v>
      </c>
      <c r="J22" s="148">
        <v>1.1624162718202371</v>
      </c>
      <c r="K22" s="148">
        <v>0.12778121741653453</v>
      </c>
      <c r="L22" s="148">
        <v>0.56462708955535745</v>
      </c>
      <c r="M22" s="148">
        <v>0</v>
      </c>
      <c r="N22" s="148">
        <v>0</v>
      </c>
      <c r="O22" s="148">
        <v>1.1422070424790338E-2</v>
      </c>
      <c r="P22" s="148">
        <v>0</v>
      </c>
      <c r="Q22" s="148">
        <v>0</v>
      </c>
      <c r="R22" s="148">
        <v>0.62597656059984985</v>
      </c>
      <c r="S22" s="148">
        <v>5.839665599347741E-2</v>
      </c>
      <c r="T22" s="148">
        <v>0</v>
      </c>
      <c r="U22" s="148">
        <v>5.840529378941141E-4</v>
      </c>
      <c r="V22" s="148">
        <v>2.441248727324504E-4</v>
      </c>
      <c r="W22" s="148">
        <v>1.5766308347427252E-4</v>
      </c>
      <c r="X22" s="148">
        <v>6.6883585745795826E-4</v>
      </c>
      <c r="Y22" s="148">
        <v>3.9997994268974832E-4</v>
      </c>
      <c r="Z22" s="148">
        <v>4.5953676889770904E-5</v>
      </c>
      <c r="AA22" s="148">
        <v>0.4832595569416448</v>
      </c>
      <c r="AB22" s="148">
        <v>2.5873964866132834E-4</v>
      </c>
      <c r="AC22" s="147">
        <v>159.45421381057307</v>
      </c>
      <c r="AD22" s="147">
        <v>14.455991782884464</v>
      </c>
      <c r="AE22" s="148">
        <v>0.71376493242065442</v>
      </c>
      <c r="AF22" s="148">
        <v>13.74222685046381</v>
      </c>
      <c r="AG22" s="147">
        <v>0</v>
      </c>
      <c r="AH22" s="147">
        <v>0</v>
      </c>
      <c r="AI22" s="148">
        <v>0</v>
      </c>
      <c r="AJ22" s="148">
        <v>0</v>
      </c>
      <c r="AK22" s="148">
        <v>0</v>
      </c>
      <c r="AL22" s="147">
        <v>0</v>
      </c>
      <c r="AM22" s="148">
        <v>0</v>
      </c>
      <c r="AN22" s="148">
        <v>0</v>
      </c>
      <c r="AO22" s="148">
        <v>0</v>
      </c>
      <c r="AP22" s="148">
        <v>0</v>
      </c>
      <c r="AQ22" s="148">
        <v>0</v>
      </c>
      <c r="AR22" s="147">
        <v>0</v>
      </c>
      <c r="AS22" s="147">
        <v>0.75599280323187645</v>
      </c>
      <c r="AT22" s="148">
        <v>0</v>
      </c>
      <c r="AU22" s="148">
        <v>0.75599280323187645</v>
      </c>
      <c r="AV22" s="148">
        <v>0</v>
      </c>
      <c r="AW22" s="148">
        <v>0</v>
      </c>
      <c r="AX22" s="147">
        <v>0</v>
      </c>
      <c r="AY22" s="148">
        <v>0</v>
      </c>
      <c r="AZ22" s="148">
        <v>0</v>
      </c>
      <c r="BA22" s="148">
        <v>0</v>
      </c>
      <c r="BB22" s="147">
        <v>0</v>
      </c>
      <c r="BC22" s="148">
        <v>0</v>
      </c>
      <c r="BD22" s="147">
        <v>0</v>
      </c>
      <c r="BE22" s="148">
        <v>0</v>
      </c>
      <c r="BF22" s="148">
        <v>0</v>
      </c>
      <c r="BG22" s="148">
        <v>0</v>
      </c>
      <c r="BH22" s="148">
        <v>0</v>
      </c>
      <c r="BI22" s="148">
        <v>0</v>
      </c>
      <c r="BJ22" s="147">
        <v>0</v>
      </c>
      <c r="BK22" s="148">
        <v>0</v>
      </c>
      <c r="BL22" s="148">
        <v>0</v>
      </c>
      <c r="BM22" s="148">
        <v>0</v>
      </c>
      <c r="BN22" s="148">
        <v>0</v>
      </c>
      <c r="BO22" s="147">
        <v>0</v>
      </c>
      <c r="BP22" s="147">
        <v>0</v>
      </c>
      <c r="BQ22" s="147">
        <v>0</v>
      </c>
      <c r="BR22" s="148">
        <v>0</v>
      </c>
      <c r="BS22" s="148">
        <v>0</v>
      </c>
      <c r="BT22" s="147">
        <v>3.4325003088607779</v>
      </c>
      <c r="BU22" s="148">
        <v>1.6708214556078334</v>
      </c>
      <c r="BV22" s="148">
        <v>1.7616788532529446</v>
      </c>
      <c r="BW22" s="147">
        <v>3.8552612763082141</v>
      </c>
      <c r="BX22" s="148">
        <v>0.56834796718387648</v>
      </c>
      <c r="BY22" s="148">
        <v>0</v>
      </c>
      <c r="BZ22" s="148">
        <v>3.2869133091243379</v>
      </c>
      <c r="CA22" s="147">
        <v>1.0935374006267942</v>
      </c>
      <c r="CB22" s="147">
        <v>0</v>
      </c>
      <c r="CC22" s="158"/>
      <c r="CD22" s="148"/>
      <c r="CE22" s="148"/>
      <c r="CF22" s="148"/>
      <c r="CG22" s="153"/>
      <c r="CH22" s="153"/>
      <c r="CI22" s="153"/>
      <c r="CJ22" s="149"/>
      <c r="CK22" s="151">
        <v>188.7878215702145</v>
      </c>
    </row>
    <row r="23" spans="1:89" s="157" customFormat="1" ht="26.25" customHeight="1" x14ac:dyDescent="0.25">
      <c r="A23" s="278" t="s">
        <v>42</v>
      </c>
      <c r="B23" s="210" t="s">
        <v>184</v>
      </c>
      <c r="C23" s="146">
        <v>37.651615126962902</v>
      </c>
      <c r="D23" s="147">
        <v>2.4763013309648963E-2</v>
      </c>
      <c r="E23" s="148">
        <v>2.4763013309648963E-2</v>
      </c>
      <c r="F23" s="148">
        <v>0</v>
      </c>
      <c r="G23" s="148">
        <v>0</v>
      </c>
      <c r="H23" s="147">
        <v>0</v>
      </c>
      <c r="I23" s="147">
        <v>37.62685211365325</v>
      </c>
      <c r="J23" s="148">
        <v>0</v>
      </c>
      <c r="K23" s="148">
        <v>0</v>
      </c>
      <c r="L23" s="148">
        <v>0</v>
      </c>
      <c r="M23" s="148">
        <v>22.752197521925794</v>
      </c>
      <c r="N23" s="148">
        <v>14.874654591727454</v>
      </c>
      <c r="O23" s="148">
        <v>0</v>
      </c>
      <c r="P23" s="148">
        <v>0</v>
      </c>
      <c r="Q23" s="148">
        <v>0</v>
      </c>
      <c r="R23" s="148">
        <v>0</v>
      </c>
      <c r="S23" s="148">
        <v>0</v>
      </c>
      <c r="T23" s="148">
        <v>0</v>
      </c>
      <c r="U23" s="148">
        <v>0</v>
      </c>
      <c r="V23" s="148">
        <v>0</v>
      </c>
      <c r="W23" s="148">
        <v>0</v>
      </c>
      <c r="X23" s="148">
        <v>0</v>
      </c>
      <c r="Y23" s="148">
        <v>0</v>
      </c>
      <c r="Z23" s="148">
        <v>0</v>
      </c>
      <c r="AA23" s="148">
        <v>0</v>
      </c>
      <c r="AB23" s="148">
        <v>0</v>
      </c>
      <c r="AC23" s="147">
        <v>0</v>
      </c>
      <c r="AD23" s="147">
        <v>0</v>
      </c>
      <c r="AE23" s="148">
        <v>0</v>
      </c>
      <c r="AF23" s="148">
        <v>0</v>
      </c>
      <c r="AG23" s="147">
        <v>0</v>
      </c>
      <c r="AH23" s="147">
        <v>0</v>
      </c>
      <c r="AI23" s="148">
        <v>0</v>
      </c>
      <c r="AJ23" s="148">
        <v>0</v>
      </c>
      <c r="AK23" s="148">
        <v>0</v>
      </c>
      <c r="AL23" s="147">
        <v>0</v>
      </c>
      <c r="AM23" s="148">
        <v>0</v>
      </c>
      <c r="AN23" s="148">
        <v>0</v>
      </c>
      <c r="AO23" s="148">
        <v>0</v>
      </c>
      <c r="AP23" s="148">
        <v>0</v>
      </c>
      <c r="AQ23" s="148">
        <v>0</v>
      </c>
      <c r="AR23" s="147">
        <v>0</v>
      </c>
      <c r="AS23" s="147">
        <v>0</v>
      </c>
      <c r="AT23" s="148">
        <v>0</v>
      </c>
      <c r="AU23" s="148">
        <v>0</v>
      </c>
      <c r="AV23" s="148">
        <v>0</v>
      </c>
      <c r="AW23" s="148">
        <v>0</v>
      </c>
      <c r="AX23" s="147">
        <v>0</v>
      </c>
      <c r="AY23" s="148">
        <v>0</v>
      </c>
      <c r="AZ23" s="148">
        <v>0</v>
      </c>
      <c r="BA23" s="148">
        <v>0</v>
      </c>
      <c r="BB23" s="147">
        <v>0</v>
      </c>
      <c r="BC23" s="148">
        <v>0</v>
      </c>
      <c r="BD23" s="147">
        <v>0</v>
      </c>
      <c r="BE23" s="148">
        <v>0</v>
      </c>
      <c r="BF23" s="148">
        <v>0</v>
      </c>
      <c r="BG23" s="148">
        <v>0</v>
      </c>
      <c r="BH23" s="148">
        <v>0</v>
      </c>
      <c r="BI23" s="148">
        <v>0</v>
      </c>
      <c r="BJ23" s="147">
        <v>0</v>
      </c>
      <c r="BK23" s="148">
        <v>0</v>
      </c>
      <c r="BL23" s="148">
        <v>0</v>
      </c>
      <c r="BM23" s="148">
        <v>0</v>
      </c>
      <c r="BN23" s="148">
        <v>0</v>
      </c>
      <c r="BO23" s="147">
        <v>0</v>
      </c>
      <c r="BP23" s="147">
        <v>0</v>
      </c>
      <c r="BQ23" s="147">
        <v>0</v>
      </c>
      <c r="BR23" s="148">
        <v>0</v>
      </c>
      <c r="BS23" s="148">
        <v>0</v>
      </c>
      <c r="BT23" s="147">
        <v>0</v>
      </c>
      <c r="BU23" s="148">
        <v>0</v>
      </c>
      <c r="BV23" s="148">
        <v>0</v>
      </c>
      <c r="BW23" s="147">
        <v>0</v>
      </c>
      <c r="BX23" s="148">
        <v>0</v>
      </c>
      <c r="BY23" s="148">
        <v>0</v>
      </c>
      <c r="BZ23" s="148">
        <v>0</v>
      </c>
      <c r="CA23" s="147">
        <v>0</v>
      </c>
      <c r="CB23" s="147">
        <v>0</v>
      </c>
      <c r="CC23" s="158"/>
      <c r="CD23" s="148"/>
      <c r="CE23" s="148"/>
      <c r="CF23" s="148"/>
      <c r="CG23" s="153"/>
      <c r="CH23" s="153"/>
      <c r="CI23" s="153"/>
      <c r="CJ23" s="149"/>
      <c r="CK23" s="151">
        <v>37.651615126962902</v>
      </c>
    </row>
    <row r="24" spans="1:89" s="157" customFormat="1" ht="26.25" customHeight="1" x14ac:dyDescent="0.25">
      <c r="A24" s="278" t="s">
        <v>43</v>
      </c>
      <c r="B24" s="210" t="s">
        <v>185</v>
      </c>
      <c r="C24" s="146">
        <v>920.2510004719079</v>
      </c>
      <c r="D24" s="147">
        <v>0.1527334419225517</v>
      </c>
      <c r="E24" s="148">
        <v>0.1527334419225517</v>
      </c>
      <c r="F24" s="148">
        <v>0</v>
      </c>
      <c r="G24" s="148">
        <v>0</v>
      </c>
      <c r="H24" s="147">
        <v>0</v>
      </c>
      <c r="I24" s="147">
        <v>6.9521736122139577E-2</v>
      </c>
      <c r="J24" s="148">
        <v>6.9521736122139577E-2</v>
      </c>
      <c r="K24" s="148">
        <v>0</v>
      </c>
      <c r="L24" s="148">
        <v>0</v>
      </c>
      <c r="M24" s="148">
        <v>0</v>
      </c>
      <c r="N24" s="148">
        <v>0</v>
      </c>
      <c r="O24" s="148">
        <v>0</v>
      </c>
      <c r="P24" s="148">
        <v>0</v>
      </c>
      <c r="Q24" s="148">
        <v>0</v>
      </c>
      <c r="R24" s="148">
        <v>0</v>
      </c>
      <c r="S24" s="148">
        <v>0</v>
      </c>
      <c r="T24" s="148">
        <v>0</v>
      </c>
      <c r="U24" s="148">
        <v>0</v>
      </c>
      <c r="V24" s="148">
        <v>0</v>
      </c>
      <c r="W24" s="148">
        <v>0</v>
      </c>
      <c r="X24" s="148">
        <v>0</v>
      </c>
      <c r="Y24" s="148">
        <v>0</v>
      </c>
      <c r="Z24" s="148">
        <v>0</v>
      </c>
      <c r="AA24" s="148">
        <v>0</v>
      </c>
      <c r="AB24" s="148">
        <v>0</v>
      </c>
      <c r="AC24" s="147">
        <v>919.94447794760936</v>
      </c>
      <c r="AD24" s="147">
        <v>1.8223829604595586E-2</v>
      </c>
      <c r="AE24" s="148">
        <v>5.1590282204304599E-3</v>
      </c>
      <c r="AF24" s="148">
        <v>1.3064801384165126E-2</v>
      </c>
      <c r="AG24" s="147">
        <v>0</v>
      </c>
      <c r="AH24" s="147">
        <v>0</v>
      </c>
      <c r="AI24" s="148">
        <v>0</v>
      </c>
      <c r="AJ24" s="148">
        <v>0</v>
      </c>
      <c r="AK24" s="148">
        <v>0</v>
      </c>
      <c r="AL24" s="147">
        <v>0</v>
      </c>
      <c r="AM24" s="148">
        <v>0</v>
      </c>
      <c r="AN24" s="148">
        <v>0</v>
      </c>
      <c r="AO24" s="148">
        <v>0</v>
      </c>
      <c r="AP24" s="148">
        <v>0</v>
      </c>
      <c r="AQ24" s="148">
        <v>0</v>
      </c>
      <c r="AR24" s="147">
        <v>0</v>
      </c>
      <c r="AS24" s="147">
        <v>5.4642474422055562E-3</v>
      </c>
      <c r="AT24" s="148">
        <v>0</v>
      </c>
      <c r="AU24" s="148">
        <v>5.4642474422055562E-3</v>
      </c>
      <c r="AV24" s="148">
        <v>0</v>
      </c>
      <c r="AW24" s="148">
        <v>0</v>
      </c>
      <c r="AX24" s="147">
        <v>0</v>
      </c>
      <c r="AY24" s="148">
        <v>0</v>
      </c>
      <c r="AZ24" s="148">
        <v>0</v>
      </c>
      <c r="BA24" s="148">
        <v>0</v>
      </c>
      <c r="BB24" s="147">
        <v>0</v>
      </c>
      <c r="BC24" s="148">
        <v>0</v>
      </c>
      <c r="BD24" s="147">
        <v>0</v>
      </c>
      <c r="BE24" s="148">
        <v>0</v>
      </c>
      <c r="BF24" s="148">
        <v>0</v>
      </c>
      <c r="BG24" s="148">
        <v>0</v>
      </c>
      <c r="BH24" s="148">
        <v>0</v>
      </c>
      <c r="BI24" s="148">
        <v>0</v>
      </c>
      <c r="BJ24" s="147">
        <v>0</v>
      </c>
      <c r="BK24" s="148">
        <v>0</v>
      </c>
      <c r="BL24" s="148">
        <v>0</v>
      </c>
      <c r="BM24" s="148">
        <v>0</v>
      </c>
      <c r="BN24" s="148">
        <v>0</v>
      </c>
      <c r="BO24" s="147">
        <v>0</v>
      </c>
      <c r="BP24" s="147">
        <v>0</v>
      </c>
      <c r="BQ24" s="147">
        <v>0</v>
      </c>
      <c r="BR24" s="148">
        <v>0</v>
      </c>
      <c r="BS24" s="148">
        <v>0</v>
      </c>
      <c r="BT24" s="147">
        <v>2.4809801036306266E-2</v>
      </c>
      <c r="BU24" s="148">
        <v>1.2076546001704465E-2</v>
      </c>
      <c r="BV24" s="148">
        <v>1.2733255034601801E-2</v>
      </c>
      <c r="BW24" s="147">
        <v>2.7865478980809742E-2</v>
      </c>
      <c r="BX24" s="148">
        <v>4.1079675794409437E-3</v>
      </c>
      <c r="BY24" s="148">
        <v>0</v>
      </c>
      <c r="BZ24" s="148">
        <v>2.3757511401368798E-2</v>
      </c>
      <c r="CA24" s="147">
        <v>7.9039891898260908E-3</v>
      </c>
      <c r="CB24" s="147">
        <v>0</v>
      </c>
      <c r="CC24" s="158"/>
      <c r="CD24" s="148"/>
      <c r="CE24" s="148"/>
      <c r="CF24" s="148"/>
      <c r="CG24" s="153"/>
      <c r="CH24" s="153"/>
      <c r="CI24" s="153"/>
      <c r="CJ24" s="149"/>
      <c r="CK24" s="151">
        <v>920.2510004719079</v>
      </c>
    </row>
    <row r="25" spans="1:89" s="157" customFormat="1" ht="26.25" customHeight="1" x14ac:dyDescent="0.25">
      <c r="A25" s="278" t="s">
        <v>44</v>
      </c>
      <c r="B25" s="210" t="s">
        <v>186</v>
      </c>
      <c r="C25" s="146">
        <v>0</v>
      </c>
      <c r="D25" s="147">
        <v>0</v>
      </c>
      <c r="E25" s="148">
        <v>0</v>
      </c>
      <c r="F25" s="148">
        <v>0</v>
      </c>
      <c r="G25" s="148">
        <v>0</v>
      </c>
      <c r="H25" s="147">
        <v>0</v>
      </c>
      <c r="I25" s="147">
        <v>0</v>
      </c>
      <c r="J25" s="148">
        <v>0</v>
      </c>
      <c r="K25" s="148">
        <v>0</v>
      </c>
      <c r="L25" s="148">
        <v>0</v>
      </c>
      <c r="M25" s="148">
        <v>0</v>
      </c>
      <c r="N25" s="148">
        <v>0</v>
      </c>
      <c r="O25" s="148">
        <v>0</v>
      </c>
      <c r="P25" s="148">
        <v>0</v>
      </c>
      <c r="Q25" s="148">
        <v>0</v>
      </c>
      <c r="R25" s="148">
        <v>0</v>
      </c>
      <c r="S25" s="148">
        <v>0</v>
      </c>
      <c r="T25" s="148">
        <v>0</v>
      </c>
      <c r="U25" s="148">
        <v>0</v>
      </c>
      <c r="V25" s="148">
        <v>0</v>
      </c>
      <c r="W25" s="148">
        <v>0</v>
      </c>
      <c r="X25" s="148">
        <v>0</v>
      </c>
      <c r="Y25" s="148">
        <v>0</v>
      </c>
      <c r="Z25" s="148">
        <v>0</v>
      </c>
      <c r="AA25" s="148">
        <v>0</v>
      </c>
      <c r="AB25" s="148">
        <v>0</v>
      </c>
      <c r="AC25" s="147">
        <v>0</v>
      </c>
      <c r="AD25" s="147">
        <v>0</v>
      </c>
      <c r="AE25" s="148">
        <v>0</v>
      </c>
      <c r="AF25" s="148">
        <v>0</v>
      </c>
      <c r="AG25" s="147">
        <v>0</v>
      </c>
      <c r="AH25" s="147">
        <v>0</v>
      </c>
      <c r="AI25" s="148">
        <v>0</v>
      </c>
      <c r="AJ25" s="148">
        <v>0</v>
      </c>
      <c r="AK25" s="148">
        <v>0</v>
      </c>
      <c r="AL25" s="147">
        <v>0</v>
      </c>
      <c r="AM25" s="148">
        <v>0</v>
      </c>
      <c r="AN25" s="148">
        <v>0</v>
      </c>
      <c r="AO25" s="148">
        <v>0</v>
      </c>
      <c r="AP25" s="148">
        <v>0</v>
      </c>
      <c r="AQ25" s="148">
        <v>0</v>
      </c>
      <c r="AR25" s="147">
        <v>0</v>
      </c>
      <c r="AS25" s="147">
        <v>0</v>
      </c>
      <c r="AT25" s="148">
        <v>0</v>
      </c>
      <c r="AU25" s="148">
        <v>0</v>
      </c>
      <c r="AV25" s="148">
        <v>0</v>
      </c>
      <c r="AW25" s="148">
        <v>0</v>
      </c>
      <c r="AX25" s="147">
        <v>0</v>
      </c>
      <c r="AY25" s="148">
        <v>0</v>
      </c>
      <c r="AZ25" s="148">
        <v>0</v>
      </c>
      <c r="BA25" s="148">
        <v>0</v>
      </c>
      <c r="BB25" s="147">
        <v>0</v>
      </c>
      <c r="BC25" s="148">
        <v>0</v>
      </c>
      <c r="BD25" s="147">
        <v>0</v>
      </c>
      <c r="BE25" s="148">
        <v>0</v>
      </c>
      <c r="BF25" s="148">
        <v>0</v>
      </c>
      <c r="BG25" s="148">
        <v>0</v>
      </c>
      <c r="BH25" s="148">
        <v>0</v>
      </c>
      <c r="BI25" s="148">
        <v>0</v>
      </c>
      <c r="BJ25" s="147">
        <v>0</v>
      </c>
      <c r="BK25" s="148">
        <v>0</v>
      </c>
      <c r="BL25" s="148">
        <v>0</v>
      </c>
      <c r="BM25" s="148">
        <v>0</v>
      </c>
      <c r="BN25" s="148">
        <v>0</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c r="CD25" s="148"/>
      <c r="CE25" s="148"/>
      <c r="CF25" s="148"/>
      <c r="CG25" s="153"/>
      <c r="CH25" s="153"/>
      <c r="CI25" s="153"/>
      <c r="CJ25" s="149"/>
      <c r="CK25" s="151">
        <v>0</v>
      </c>
    </row>
    <row r="26" spans="1:89" s="157" customFormat="1" ht="26.25" customHeight="1" x14ac:dyDescent="0.25">
      <c r="A26" s="278" t="s">
        <v>45</v>
      </c>
      <c r="B26" s="210" t="s">
        <v>187</v>
      </c>
      <c r="C26" s="146">
        <v>431228.26540799998</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431228.26540799998</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c r="CD26" s="148"/>
      <c r="CE26" s="148"/>
      <c r="CF26" s="148"/>
      <c r="CG26" s="153"/>
      <c r="CH26" s="153"/>
      <c r="CI26" s="153"/>
      <c r="CJ26" s="149"/>
      <c r="CK26" s="151">
        <v>431228.26540799998</v>
      </c>
    </row>
    <row r="27" spans="1:89" s="157" customFormat="1" ht="26.25" customHeight="1" x14ac:dyDescent="0.25">
      <c r="A27" s="278" t="s">
        <v>46</v>
      </c>
      <c r="B27" s="210" t="s">
        <v>188</v>
      </c>
      <c r="C27" s="146">
        <v>35824.718273852588</v>
      </c>
      <c r="D27" s="147">
        <v>103.38242217655109</v>
      </c>
      <c r="E27" s="148">
        <v>103.38242217655109</v>
      </c>
      <c r="F27" s="148">
        <v>0</v>
      </c>
      <c r="G27" s="148">
        <v>0</v>
      </c>
      <c r="H27" s="147">
        <v>0</v>
      </c>
      <c r="I27" s="147">
        <v>10383.526037426456</v>
      </c>
      <c r="J27" s="148">
        <v>882.1801429466085</v>
      </c>
      <c r="K27" s="148">
        <v>0</v>
      </c>
      <c r="L27" s="148">
        <v>1010.5921299656547</v>
      </c>
      <c r="M27" s="148">
        <v>3742.5885301209482</v>
      </c>
      <c r="N27" s="148">
        <v>2739.691271757164</v>
      </c>
      <c r="O27" s="148">
        <v>20.435709782686363</v>
      </c>
      <c r="P27" s="148">
        <v>0</v>
      </c>
      <c r="Q27" s="148">
        <v>0</v>
      </c>
      <c r="R27" s="148">
        <v>1120.6997908693675</v>
      </c>
      <c r="S27" s="148">
        <v>2.0649320097237154</v>
      </c>
      <c r="T27" s="148">
        <v>0</v>
      </c>
      <c r="U27" s="148">
        <v>0</v>
      </c>
      <c r="V27" s="148">
        <v>0</v>
      </c>
      <c r="W27" s="148">
        <v>0</v>
      </c>
      <c r="X27" s="148">
        <v>0</v>
      </c>
      <c r="Y27" s="148">
        <v>0</v>
      </c>
      <c r="Z27" s="148">
        <v>0</v>
      </c>
      <c r="AA27" s="148">
        <v>865.2735299743041</v>
      </c>
      <c r="AB27" s="148">
        <v>0</v>
      </c>
      <c r="AC27" s="147">
        <v>24943.913549843375</v>
      </c>
      <c r="AD27" s="147">
        <v>387.23529562972175</v>
      </c>
      <c r="AE27" s="148">
        <v>0</v>
      </c>
      <c r="AF27" s="148">
        <v>387.23529562972175</v>
      </c>
      <c r="AG27" s="147">
        <v>6.6609687764881267</v>
      </c>
      <c r="AH27" s="147">
        <v>0</v>
      </c>
      <c r="AI27" s="148">
        <v>0</v>
      </c>
      <c r="AJ27" s="148">
        <v>0</v>
      </c>
      <c r="AK27" s="148">
        <v>0</v>
      </c>
      <c r="AL27" s="147">
        <v>0</v>
      </c>
      <c r="AM27" s="148">
        <v>0</v>
      </c>
      <c r="AN27" s="148">
        <v>0</v>
      </c>
      <c r="AO27" s="148">
        <v>0</v>
      </c>
      <c r="AP27" s="148">
        <v>0</v>
      </c>
      <c r="AQ27" s="148">
        <v>0</v>
      </c>
      <c r="AR27" s="147">
        <v>0</v>
      </c>
      <c r="AS27" s="147">
        <v>0</v>
      </c>
      <c r="AT27" s="148">
        <v>0</v>
      </c>
      <c r="AU27" s="148">
        <v>0</v>
      </c>
      <c r="AV27" s="148">
        <v>0</v>
      </c>
      <c r="AW27" s="148">
        <v>0</v>
      </c>
      <c r="AX27" s="147">
        <v>0</v>
      </c>
      <c r="AY27" s="148">
        <v>0</v>
      </c>
      <c r="AZ27" s="148">
        <v>0</v>
      </c>
      <c r="BA27" s="148">
        <v>0</v>
      </c>
      <c r="BB27" s="147">
        <v>0</v>
      </c>
      <c r="BC27" s="148">
        <v>0</v>
      </c>
      <c r="BD27" s="147">
        <v>0</v>
      </c>
      <c r="BE27" s="148">
        <v>0</v>
      </c>
      <c r="BF27" s="148">
        <v>0</v>
      </c>
      <c r="BG27" s="148">
        <v>0</v>
      </c>
      <c r="BH27" s="148">
        <v>0</v>
      </c>
      <c r="BI27" s="148">
        <v>0</v>
      </c>
      <c r="BJ27" s="147">
        <v>0</v>
      </c>
      <c r="BK27" s="148">
        <v>0</v>
      </c>
      <c r="BL27" s="148">
        <v>0</v>
      </c>
      <c r="BM27" s="148">
        <v>0</v>
      </c>
      <c r="BN27" s="148">
        <v>0</v>
      </c>
      <c r="BO27" s="147">
        <v>0</v>
      </c>
      <c r="BP27" s="147">
        <v>0</v>
      </c>
      <c r="BQ27" s="147">
        <v>0</v>
      </c>
      <c r="BR27" s="148">
        <v>0</v>
      </c>
      <c r="BS27" s="148">
        <v>0</v>
      </c>
      <c r="BT27" s="147">
        <v>0</v>
      </c>
      <c r="BU27" s="148">
        <v>0</v>
      </c>
      <c r="BV27" s="148">
        <v>0</v>
      </c>
      <c r="BW27" s="147">
        <v>0</v>
      </c>
      <c r="BX27" s="148">
        <v>0</v>
      </c>
      <c r="BY27" s="148">
        <v>0</v>
      </c>
      <c r="BZ27" s="148">
        <v>0</v>
      </c>
      <c r="CA27" s="147">
        <v>0</v>
      </c>
      <c r="CB27" s="147">
        <v>0</v>
      </c>
      <c r="CC27" s="158"/>
      <c r="CD27" s="148"/>
      <c r="CE27" s="148"/>
      <c r="CF27" s="148"/>
      <c r="CG27" s="153"/>
      <c r="CH27" s="153"/>
      <c r="CI27" s="153"/>
      <c r="CJ27" s="149"/>
      <c r="CK27" s="151">
        <v>35824.718273852588</v>
      </c>
    </row>
    <row r="28" spans="1:89" s="157" customFormat="1" ht="26.25" customHeight="1" x14ac:dyDescent="0.25">
      <c r="A28" s="278" t="s">
        <v>47</v>
      </c>
      <c r="B28" s="210" t="s">
        <v>189</v>
      </c>
      <c r="C28" s="146">
        <v>210.89495456505975</v>
      </c>
      <c r="D28" s="147">
        <v>0</v>
      </c>
      <c r="E28" s="148">
        <v>0</v>
      </c>
      <c r="F28" s="148">
        <v>0</v>
      </c>
      <c r="G28" s="148">
        <v>0</v>
      </c>
      <c r="H28" s="147">
        <v>0</v>
      </c>
      <c r="I28" s="147">
        <v>0.16839810652735671</v>
      </c>
      <c r="J28" s="148">
        <v>0</v>
      </c>
      <c r="K28" s="148">
        <v>0</v>
      </c>
      <c r="L28" s="148">
        <v>0</v>
      </c>
      <c r="M28" s="148">
        <v>0.10182693387306914</v>
      </c>
      <c r="N28" s="148">
        <v>6.6571172654287566E-2</v>
      </c>
      <c r="O28" s="148">
        <v>0</v>
      </c>
      <c r="P28" s="148">
        <v>0</v>
      </c>
      <c r="Q28" s="148">
        <v>0</v>
      </c>
      <c r="R28" s="148">
        <v>0</v>
      </c>
      <c r="S28" s="148">
        <v>0</v>
      </c>
      <c r="T28" s="148">
        <v>0</v>
      </c>
      <c r="U28" s="148">
        <v>0</v>
      </c>
      <c r="V28" s="148">
        <v>0</v>
      </c>
      <c r="W28" s="148">
        <v>0</v>
      </c>
      <c r="X28" s="148">
        <v>0</v>
      </c>
      <c r="Y28" s="148">
        <v>0</v>
      </c>
      <c r="Z28" s="148">
        <v>0</v>
      </c>
      <c r="AA28" s="148">
        <v>0</v>
      </c>
      <c r="AB28" s="148">
        <v>0</v>
      </c>
      <c r="AC28" s="147">
        <v>210.7265564585324</v>
      </c>
      <c r="AD28" s="147">
        <v>0</v>
      </c>
      <c r="AE28" s="148">
        <v>0</v>
      </c>
      <c r="AF28" s="148">
        <v>0</v>
      </c>
      <c r="AG28" s="147">
        <v>0</v>
      </c>
      <c r="AH28" s="147">
        <v>0</v>
      </c>
      <c r="AI28" s="148">
        <v>0</v>
      </c>
      <c r="AJ28" s="148">
        <v>0</v>
      </c>
      <c r="AK28" s="148">
        <v>0</v>
      </c>
      <c r="AL28" s="147">
        <v>0</v>
      </c>
      <c r="AM28" s="148">
        <v>0</v>
      </c>
      <c r="AN28" s="148">
        <v>0</v>
      </c>
      <c r="AO28" s="148">
        <v>0</v>
      </c>
      <c r="AP28" s="148">
        <v>0</v>
      </c>
      <c r="AQ28" s="148">
        <v>0</v>
      </c>
      <c r="AR28" s="147">
        <v>0</v>
      </c>
      <c r="AS28" s="147">
        <v>0</v>
      </c>
      <c r="AT28" s="148">
        <v>0</v>
      </c>
      <c r="AU28" s="148">
        <v>0</v>
      </c>
      <c r="AV28" s="148">
        <v>0</v>
      </c>
      <c r="AW28" s="148">
        <v>0</v>
      </c>
      <c r="AX28" s="147">
        <v>0</v>
      </c>
      <c r="AY28" s="148">
        <v>0</v>
      </c>
      <c r="AZ28" s="148">
        <v>0</v>
      </c>
      <c r="BA28" s="148">
        <v>0</v>
      </c>
      <c r="BB28" s="147">
        <v>0</v>
      </c>
      <c r="BC28" s="148">
        <v>0</v>
      </c>
      <c r="BD28" s="147">
        <v>0</v>
      </c>
      <c r="BE28" s="148">
        <v>0</v>
      </c>
      <c r="BF28" s="148">
        <v>0</v>
      </c>
      <c r="BG28" s="148">
        <v>0</v>
      </c>
      <c r="BH28" s="148">
        <v>0</v>
      </c>
      <c r="BI28" s="148">
        <v>0</v>
      </c>
      <c r="BJ28" s="147">
        <v>0</v>
      </c>
      <c r="BK28" s="148">
        <v>0</v>
      </c>
      <c r="BL28" s="148">
        <v>0</v>
      </c>
      <c r="BM28" s="148">
        <v>0</v>
      </c>
      <c r="BN28" s="148">
        <v>0</v>
      </c>
      <c r="BO28" s="147">
        <v>0</v>
      </c>
      <c r="BP28" s="147">
        <v>0</v>
      </c>
      <c r="BQ28" s="147">
        <v>0</v>
      </c>
      <c r="BR28" s="148">
        <v>0</v>
      </c>
      <c r="BS28" s="148">
        <v>0</v>
      </c>
      <c r="BT28" s="147">
        <v>0</v>
      </c>
      <c r="BU28" s="148">
        <v>0</v>
      </c>
      <c r="BV28" s="148">
        <v>0</v>
      </c>
      <c r="BW28" s="147">
        <v>0</v>
      </c>
      <c r="BX28" s="148">
        <v>0</v>
      </c>
      <c r="BY28" s="148">
        <v>0</v>
      </c>
      <c r="BZ28" s="148">
        <v>0</v>
      </c>
      <c r="CA28" s="147">
        <v>0</v>
      </c>
      <c r="CB28" s="147">
        <v>0</v>
      </c>
      <c r="CC28" s="158"/>
      <c r="CD28" s="148"/>
      <c r="CE28" s="148"/>
      <c r="CF28" s="148"/>
      <c r="CG28" s="153"/>
      <c r="CH28" s="153"/>
      <c r="CI28" s="153"/>
      <c r="CJ28" s="149"/>
      <c r="CK28" s="151">
        <v>210.89495456505975</v>
      </c>
    </row>
    <row r="29" spans="1:89" s="157" customFormat="1" ht="26.25" customHeight="1" x14ac:dyDescent="0.25">
      <c r="A29" s="278" t="s">
        <v>48</v>
      </c>
      <c r="B29" s="210" t="s">
        <v>190</v>
      </c>
      <c r="C29" s="146">
        <v>5627.0586545669858</v>
      </c>
      <c r="D29" s="147">
        <v>1233.398801462582</v>
      </c>
      <c r="E29" s="148">
        <v>1233.398801462582</v>
      </c>
      <c r="F29" s="148">
        <v>0</v>
      </c>
      <c r="G29" s="148">
        <v>0</v>
      </c>
      <c r="H29" s="147">
        <v>0</v>
      </c>
      <c r="I29" s="147">
        <v>651.71953089989643</v>
      </c>
      <c r="J29" s="148">
        <v>440.81369216052548</v>
      </c>
      <c r="K29" s="148">
        <v>0</v>
      </c>
      <c r="L29" s="148">
        <v>43.333968237955595</v>
      </c>
      <c r="M29" s="148">
        <v>42.767992820006818</v>
      </c>
      <c r="N29" s="148">
        <v>38.795665852289936</v>
      </c>
      <c r="O29" s="148">
        <v>0.87662042108064497</v>
      </c>
      <c r="P29" s="148">
        <v>0</v>
      </c>
      <c r="Q29" s="148">
        <v>0</v>
      </c>
      <c r="R29" s="148">
        <v>48.042414004790814</v>
      </c>
      <c r="S29" s="148">
        <v>0</v>
      </c>
      <c r="T29" s="148">
        <v>0</v>
      </c>
      <c r="U29" s="148">
        <v>0</v>
      </c>
      <c r="V29" s="148">
        <v>0</v>
      </c>
      <c r="W29" s="148">
        <v>0</v>
      </c>
      <c r="X29" s="148">
        <v>0</v>
      </c>
      <c r="Y29" s="148">
        <v>0</v>
      </c>
      <c r="Z29" s="148">
        <v>0</v>
      </c>
      <c r="AA29" s="148">
        <v>37.089177403247085</v>
      </c>
      <c r="AB29" s="148">
        <v>0</v>
      </c>
      <c r="AC29" s="147">
        <v>2537.7120685354339</v>
      </c>
      <c r="AD29" s="147">
        <v>1201.9908211578336</v>
      </c>
      <c r="AE29" s="148">
        <v>0</v>
      </c>
      <c r="AF29" s="148">
        <v>1201.9908211578336</v>
      </c>
      <c r="AG29" s="147">
        <v>0</v>
      </c>
      <c r="AH29" s="147">
        <v>0</v>
      </c>
      <c r="AI29" s="148">
        <v>0</v>
      </c>
      <c r="AJ29" s="148">
        <v>0</v>
      </c>
      <c r="AK29" s="148">
        <v>0</v>
      </c>
      <c r="AL29" s="147">
        <v>0</v>
      </c>
      <c r="AM29" s="148">
        <v>0</v>
      </c>
      <c r="AN29" s="148">
        <v>0</v>
      </c>
      <c r="AO29" s="148">
        <v>0</v>
      </c>
      <c r="AP29" s="148">
        <v>0</v>
      </c>
      <c r="AQ29" s="148">
        <v>0</v>
      </c>
      <c r="AR29" s="147">
        <v>0</v>
      </c>
      <c r="AS29" s="147">
        <v>0</v>
      </c>
      <c r="AT29" s="148">
        <v>0</v>
      </c>
      <c r="AU29" s="148">
        <v>0</v>
      </c>
      <c r="AV29" s="148">
        <v>0</v>
      </c>
      <c r="AW29" s="148">
        <v>0</v>
      </c>
      <c r="AX29" s="147">
        <v>0</v>
      </c>
      <c r="AY29" s="148">
        <v>0</v>
      </c>
      <c r="AZ29" s="148">
        <v>0</v>
      </c>
      <c r="BA29" s="148">
        <v>0</v>
      </c>
      <c r="BB29" s="147">
        <v>0</v>
      </c>
      <c r="BC29" s="148">
        <v>0</v>
      </c>
      <c r="BD29" s="147">
        <v>0</v>
      </c>
      <c r="BE29" s="148">
        <v>0</v>
      </c>
      <c r="BF29" s="148">
        <v>0</v>
      </c>
      <c r="BG29" s="148">
        <v>0</v>
      </c>
      <c r="BH29" s="148">
        <v>0</v>
      </c>
      <c r="BI29" s="148">
        <v>0</v>
      </c>
      <c r="BJ29" s="147">
        <v>0</v>
      </c>
      <c r="BK29" s="148">
        <v>0</v>
      </c>
      <c r="BL29" s="148">
        <v>0</v>
      </c>
      <c r="BM29" s="148">
        <v>0</v>
      </c>
      <c r="BN29" s="148">
        <v>0</v>
      </c>
      <c r="BO29" s="147">
        <v>2.2374325112407272</v>
      </c>
      <c r="BP29" s="147">
        <v>0</v>
      </c>
      <c r="BQ29" s="147">
        <v>0</v>
      </c>
      <c r="BR29" s="148">
        <v>0</v>
      </c>
      <c r="BS29" s="148">
        <v>0</v>
      </c>
      <c r="BT29" s="147">
        <v>0</v>
      </c>
      <c r="BU29" s="148">
        <v>0</v>
      </c>
      <c r="BV29" s="148">
        <v>0</v>
      </c>
      <c r="BW29" s="147">
        <v>0</v>
      </c>
      <c r="BX29" s="148">
        <v>0</v>
      </c>
      <c r="BY29" s="148">
        <v>0</v>
      </c>
      <c r="BZ29" s="148">
        <v>0</v>
      </c>
      <c r="CA29" s="147">
        <v>0</v>
      </c>
      <c r="CB29" s="147">
        <v>0</v>
      </c>
      <c r="CC29" s="158"/>
      <c r="CD29" s="148"/>
      <c r="CE29" s="148"/>
      <c r="CF29" s="148"/>
      <c r="CG29" s="153"/>
      <c r="CH29" s="153"/>
      <c r="CI29" s="153"/>
      <c r="CJ29" s="149"/>
      <c r="CK29" s="151">
        <v>5627.0586545669858</v>
      </c>
    </row>
    <row r="30" spans="1:89" s="157" customFormat="1" ht="26.25" customHeight="1" x14ac:dyDescent="0.25">
      <c r="A30" s="278" t="s">
        <v>49</v>
      </c>
      <c r="B30" s="210" t="s">
        <v>191</v>
      </c>
      <c r="C30" s="146">
        <v>3867.5087104012027</v>
      </c>
      <c r="D30" s="147">
        <v>0</v>
      </c>
      <c r="E30" s="148">
        <v>0</v>
      </c>
      <c r="F30" s="148">
        <v>0</v>
      </c>
      <c r="G30" s="148">
        <v>0</v>
      </c>
      <c r="H30" s="147">
        <v>0</v>
      </c>
      <c r="I30" s="147">
        <v>0</v>
      </c>
      <c r="J30" s="148">
        <v>0</v>
      </c>
      <c r="K30" s="148">
        <v>0</v>
      </c>
      <c r="L30" s="148">
        <v>0</v>
      </c>
      <c r="M30" s="148">
        <v>0</v>
      </c>
      <c r="N30" s="148">
        <v>0</v>
      </c>
      <c r="O30" s="148">
        <v>0</v>
      </c>
      <c r="P30" s="148">
        <v>0</v>
      </c>
      <c r="Q30" s="148">
        <v>0</v>
      </c>
      <c r="R30" s="148">
        <v>0</v>
      </c>
      <c r="S30" s="148">
        <v>0</v>
      </c>
      <c r="T30" s="148">
        <v>0</v>
      </c>
      <c r="U30" s="148">
        <v>0</v>
      </c>
      <c r="V30" s="148">
        <v>0</v>
      </c>
      <c r="W30" s="148">
        <v>0</v>
      </c>
      <c r="X30" s="148">
        <v>0</v>
      </c>
      <c r="Y30" s="148">
        <v>0</v>
      </c>
      <c r="Z30" s="148">
        <v>0</v>
      </c>
      <c r="AA30" s="148">
        <v>0</v>
      </c>
      <c r="AB30" s="148">
        <v>0</v>
      </c>
      <c r="AC30" s="147">
        <v>3720.5243104012029</v>
      </c>
      <c r="AD30" s="147">
        <v>146.98439999999999</v>
      </c>
      <c r="AE30" s="148">
        <v>0</v>
      </c>
      <c r="AF30" s="148">
        <v>146.98439999999999</v>
      </c>
      <c r="AG30" s="147">
        <v>0</v>
      </c>
      <c r="AH30" s="147">
        <v>0</v>
      </c>
      <c r="AI30" s="148">
        <v>0</v>
      </c>
      <c r="AJ30" s="148">
        <v>0</v>
      </c>
      <c r="AK30" s="148">
        <v>0</v>
      </c>
      <c r="AL30" s="147">
        <v>0</v>
      </c>
      <c r="AM30" s="148">
        <v>0</v>
      </c>
      <c r="AN30" s="148">
        <v>0</v>
      </c>
      <c r="AO30" s="148">
        <v>0</v>
      </c>
      <c r="AP30" s="148">
        <v>0</v>
      </c>
      <c r="AQ30" s="148">
        <v>0</v>
      </c>
      <c r="AR30" s="147">
        <v>0</v>
      </c>
      <c r="AS30" s="147">
        <v>0</v>
      </c>
      <c r="AT30" s="148">
        <v>0</v>
      </c>
      <c r="AU30" s="148">
        <v>0</v>
      </c>
      <c r="AV30" s="148">
        <v>0</v>
      </c>
      <c r="AW30" s="148">
        <v>0</v>
      </c>
      <c r="AX30" s="147">
        <v>0</v>
      </c>
      <c r="AY30" s="148">
        <v>0</v>
      </c>
      <c r="AZ30" s="148">
        <v>0</v>
      </c>
      <c r="BA30" s="148">
        <v>0</v>
      </c>
      <c r="BB30" s="147">
        <v>0</v>
      </c>
      <c r="BC30" s="148">
        <v>0</v>
      </c>
      <c r="BD30" s="147">
        <v>0</v>
      </c>
      <c r="BE30" s="148">
        <v>0</v>
      </c>
      <c r="BF30" s="148">
        <v>0</v>
      </c>
      <c r="BG30" s="148">
        <v>0</v>
      </c>
      <c r="BH30" s="148">
        <v>0</v>
      </c>
      <c r="BI30" s="148">
        <v>0</v>
      </c>
      <c r="BJ30" s="147">
        <v>0</v>
      </c>
      <c r="BK30" s="148">
        <v>0</v>
      </c>
      <c r="BL30" s="148">
        <v>0</v>
      </c>
      <c r="BM30" s="148">
        <v>0</v>
      </c>
      <c r="BN30" s="148">
        <v>0</v>
      </c>
      <c r="BO30" s="147">
        <v>0</v>
      </c>
      <c r="BP30" s="147">
        <v>0</v>
      </c>
      <c r="BQ30" s="147">
        <v>0</v>
      </c>
      <c r="BR30" s="148">
        <v>0</v>
      </c>
      <c r="BS30" s="148">
        <v>0</v>
      </c>
      <c r="BT30" s="147">
        <v>0</v>
      </c>
      <c r="BU30" s="148">
        <v>0</v>
      </c>
      <c r="BV30" s="148">
        <v>0</v>
      </c>
      <c r="BW30" s="147">
        <v>0</v>
      </c>
      <c r="BX30" s="148">
        <v>0</v>
      </c>
      <c r="BY30" s="148">
        <v>0</v>
      </c>
      <c r="BZ30" s="148">
        <v>0</v>
      </c>
      <c r="CA30" s="147">
        <v>0</v>
      </c>
      <c r="CB30" s="147">
        <v>0</v>
      </c>
      <c r="CC30" s="158"/>
      <c r="CD30" s="148"/>
      <c r="CE30" s="148"/>
      <c r="CF30" s="148"/>
      <c r="CG30" s="153"/>
      <c r="CH30" s="153"/>
      <c r="CI30" s="153"/>
      <c r="CJ30" s="149"/>
      <c r="CK30" s="151">
        <v>3867.5087104012027</v>
      </c>
    </row>
    <row r="31" spans="1:89" s="157" customFormat="1" ht="26.25" customHeight="1" x14ac:dyDescent="0.25">
      <c r="A31" s="278" t="s">
        <v>50</v>
      </c>
      <c r="B31" s="210" t="s">
        <v>192</v>
      </c>
      <c r="C31" s="146">
        <v>5727.0445955560444</v>
      </c>
      <c r="D31" s="147">
        <v>0</v>
      </c>
      <c r="E31" s="148">
        <v>0</v>
      </c>
      <c r="F31" s="148">
        <v>0</v>
      </c>
      <c r="G31" s="148">
        <v>0</v>
      </c>
      <c r="H31" s="147">
        <v>0</v>
      </c>
      <c r="I31" s="147">
        <v>1496.9916000000003</v>
      </c>
      <c r="J31" s="148">
        <v>0</v>
      </c>
      <c r="K31" s="148">
        <v>0</v>
      </c>
      <c r="L31" s="148">
        <v>0</v>
      </c>
      <c r="M31" s="148">
        <v>0</v>
      </c>
      <c r="N31" s="148">
        <v>0</v>
      </c>
      <c r="O31" s="148">
        <v>0</v>
      </c>
      <c r="P31" s="148">
        <v>1496.9916000000003</v>
      </c>
      <c r="Q31" s="148">
        <v>0</v>
      </c>
      <c r="R31" s="148">
        <v>0</v>
      </c>
      <c r="S31" s="148">
        <v>0</v>
      </c>
      <c r="T31" s="148">
        <v>0</v>
      </c>
      <c r="U31" s="148">
        <v>0</v>
      </c>
      <c r="V31" s="148">
        <v>0</v>
      </c>
      <c r="W31" s="148">
        <v>0</v>
      </c>
      <c r="X31" s="148">
        <v>0</v>
      </c>
      <c r="Y31" s="148">
        <v>0</v>
      </c>
      <c r="Z31" s="148">
        <v>0</v>
      </c>
      <c r="AA31" s="148">
        <v>0</v>
      </c>
      <c r="AB31" s="148">
        <v>0</v>
      </c>
      <c r="AC31" s="147">
        <v>4211.8441955560438</v>
      </c>
      <c r="AD31" s="147">
        <v>18.2088</v>
      </c>
      <c r="AE31" s="148">
        <v>0</v>
      </c>
      <c r="AF31" s="148">
        <v>18.2088</v>
      </c>
      <c r="AG31" s="147">
        <v>0</v>
      </c>
      <c r="AH31" s="147">
        <v>0</v>
      </c>
      <c r="AI31" s="148">
        <v>0</v>
      </c>
      <c r="AJ31" s="148">
        <v>0</v>
      </c>
      <c r="AK31" s="148">
        <v>0</v>
      </c>
      <c r="AL31" s="147">
        <v>0</v>
      </c>
      <c r="AM31" s="148">
        <v>0</v>
      </c>
      <c r="AN31" s="148">
        <v>0</v>
      </c>
      <c r="AO31" s="148">
        <v>0</v>
      </c>
      <c r="AP31" s="148">
        <v>0</v>
      </c>
      <c r="AQ31" s="148">
        <v>0</v>
      </c>
      <c r="AR31" s="147">
        <v>0</v>
      </c>
      <c r="AS31" s="147">
        <v>0</v>
      </c>
      <c r="AT31" s="148">
        <v>0</v>
      </c>
      <c r="AU31" s="148">
        <v>0</v>
      </c>
      <c r="AV31" s="148">
        <v>0</v>
      </c>
      <c r="AW31" s="148">
        <v>0</v>
      </c>
      <c r="AX31" s="147">
        <v>0</v>
      </c>
      <c r="AY31" s="148">
        <v>0</v>
      </c>
      <c r="AZ31" s="148">
        <v>0</v>
      </c>
      <c r="BA31" s="148">
        <v>0</v>
      </c>
      <c r="BB31" s="147">
        <v>0</v>
      </c>
      <c r="BC31" s="148">
        <v>0</v>
      </c>
      <c r="BD31" s="147">
        <v>0</v>
      </c>
      <c r="BE31" s="148">
        <v>0</v>
      </c>
      <c r="BF31" s="148">
        <v>0</v>
      </c>
      <c r="BG31" s="148">
        <v>0</v>
      </c>
      <c r="BH31" s="148">
        <v>0</v>
      </c>
      <c r="BI31" s="148">
        <v>0</v>
      </c>
      <c r="BJ31" s="147">
        <v>0</v>
      </c>
      <c r="BK31" s="148">
        <v>0</v>
      </c>
      <c r="BL31" s="148">
        <v>0</v>
      </c>
      <c r="BM31" s="148">
        <v>0</v>
      </c>
      <c r="BN31" s="148">
        <v>0</v>
      </c>
      <c r="BO31" s="147">
        <v>0</v>
      </c>
      <c r="BP31" s="147">
        <v>0</v>
      </c>
      <c r="BQ31" s="147">
        <v>0</v>
      </c>
      <c r="BR31" s="148">
        <v>0</v>
      </c>
      <c r="BS31" s="148">
        <v>0</v>
      </c>
      <c r="BT31" s="147">
        <v>0</v>
      </c>
      <c r="BU31" s="148">
        <v>0</v>
      </c>
      <c r="BV31" s="148">
        <v>0</v>
      </c>
      <c r="BW31" s="147">
        <v>0</v>
      </c>
      <c r="BX31" s="148">
        <v>0</v>
      </c>
      <c r="BY31" s="148">
        <v>0</v>
      </c>
      <c r="BZ31" s="148">
        <v>0</v>
      </c>
      <c r="CA31" s="147">
        <v>0</v>
      </c>
      <c r="CB31" s="147">
        <v>0</v>
      </c>
      <c r="CC31" s="158"/>
      <c r="CD31" s="160"/>
      <c r="CE31" s="160"/>
      <c r="CF31" s="160"/>
      <c r="CG31" s="161"/>
      <c r="CH31" s="161"/>
      <c r="CI31" s="161"/>
      <c r="CJ31" s="149"/>
      <c r="CK31" s="151">
        <v>5727.0445955560444</v>
      </c>
    </row>
    <row r="32" spans="1:89" s="157" customFormat="1" ht="26.25" customHeight="1" x14ac:dyDescent="0.25">
      <c r="A32" s="276" t="s">
        <v>51</v>
      </c>
      <c r="B32" s="206" t="s">
        <v>193</v>
      </c>
      <c r="C32" s="154">
        <v>44416.985190918422</v>
      </c>
      <c r="D32" s="154">
        <v>91.075213161983939</v>
      </c>
      <c r="E32" s="154">
        <v>91.075213161983939</v>
      </c>
      <c r="F32" s="154">
        <v>0</v>
      </c>
      <c r="G32" s="154">
        <v>0</v>
      </c>
      <c r="H32" s="154">
        <v>0</v>
      </c>
      <c r="I32" s="154">
        <v>2569.6686124815756</v>
      </c>
      <c r="J32" s="154">
        <v>5.834072691325499</v>
      </c>
      <c r="K32" s="154">
        <v>0</v>
      </c>
      <c r="L32" s="154">
        <v>0</v>
      </c>
      <c r="M32" s="154">
        <v>2143.7475326838794</v>
      </c>
      <c r="N32" s="154">
        <v>373.14237689594177</v>
      </c>
      <c r="O32" s="154">
        <v>0</v>
      </c>
      <c r="P32" s="154">
        <v>46.944630210428755</v>
      </c>
      <c r="Q32" s="154">
        <v>0</v>
      </c>
      <c r="R32" s="154">
        <v>0</v>
      </c>
      <c r="S32" s="154">
        <v>0</v>
      </c>
      <c r="T32" s="154">
        <v>0</v>
      </c>
      <c r="U32" s="154">
        <v>0</v>
      </c>
      <c r="V32" s="154">
        <v>0</v>
      </c>
      <c r="W32" s="154">
        <v>0</v>
      </c>
      <c r="X32" s="154">
        <v>0</v>
      </c>
      <c r="Y32" s="154">
        <v>0</v>
      </c>
      <c r="Z32" s="154">
        <v>0</v>
      </c>
      <c r="AA32" s="154">
        <v>0</v>
      </c>
      <c r="AB32" s="154">
        <v>0</v>
      </c>
      <c r="AC32" s="154">
        <v>20835.4523611</v>
      </c>
      <c r="AD32" s="154">
        <v>20920.789004174869</v>
      </c>
      <c r="AE32" s="154">
        <v>0</v>
      </c>
      <c r="AF32" s="154">
        <v>20920.789004174869</v>
      </c>
      <c r="AG32" s="154">
        <v>0</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c r="CD32" s="155"/>
      <c r="CE32" s="155"/>
      <c r="CF32" s="155"/>
      <c r="CG32" s="154"/>
      <c r="CH32" s="154"/>
      <c r="CI32" s="154"/>
      <c r="CJ32" s="154">
        <v>371996.19354119693</v>
      </c>
      <c r="CK32" s="154">
        <v>416413.17873211537</v>
      </c>
    </row>
    <row r="33" spans="1:89" s="157" customFormat="1" ht="26.25" customHeight="1" x14ac:dyDescent="0.25">
      <c r="A33" s="279" t="s">
        <v>52</v>
      </c>
      <c r="B33" s="211" t="s">
        <v>194</v>
      </c>
      <c r="C33" s="146">
        <v>23076.293606508207</v>
      </c>
      <c r="D33" s="147">
        <v>91.075213161983939</v>
      </c>
      <c r="E33" s="148">
        <v>91.075213161983939</v>
      </c>
      <c r="F33" s="148">
        <v>0</v>
      </c>
      <c r="G33" s="148">
        <v>0</v>
      </c>
      <c r="H33" s="147">
        <v>0</v>
      </c>
      <c r="I33" s="147">
        <v>2112.5427351999988</v>
      </c>
      <c r="J33" s="148">
        <v>0</v>
      </c>
      <c r="K33" s="148">
        <v>0</v>
      </c>
      <c r="L33" s="148">
        <v>0</v>
      </c>
      <c r="M33" s="148">
        <v>1931.7276535837289</v>
      </c>
      <c r="N33" s="148">
        <v>180.81508161626974</v>
      </c>
      <c r="O33" s="148">
        <v>0</v>
      </c>
      <c r="P33" s="148">
        <v>0</v>
      </c>
      <c r="Q33" s="148">
        <v>0</v>
      </c>
      <c r="R33" s="148">
        <v>0</v>
      </c>
      <c r="S33" s="148">
        <v>0</v>
      </c>
      <c r="T33" s="148">
        <v>0</v>
      </c>
      <c r="U33" s="148">
        <v>0</v>
      </c>
      <c r="V33" s="148">
        <v>0</v>
      </c>
      <c r="W33" s="148">
        <v>0</v>
      </c>
      <c r="X33" s="148">
        <v>0</v>
      </c>
      <c r="Y33" s="148">
        <v>0</v>
      </c>
      <c r="Z33" s="148">
        <v>0</v>
      </c>
      <c r="AA33" s="148">
        <v>0</v>
      </c>
      <c r="AB33" s="148">
        <v>0</v>
      </c>
      <c r="AC33" s="147">
        <v>9328.7842240000009</v>
      </c>
      <c r="AD33" s="147">
        <v>11543.891434146222</v>
      </c>
      <c r="AE33" s="148">
        <v>0</v>
      </c>
      <c r="AF33" s="148">
        <v>11543.891434146222</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c r="CD33" s="159"/>
      <c r="CE33" s="159"/>
      <c r="CF33" s="159"/>
      <c r="CG33" s="151"/>
      <c r="CH33" s="151"/>
      <c r="CI33" s="151"/>
      <c r="CJ33" s="149"/>
      <c r="CK33" s="151">
        <v>23076.293606508207</v>
      </c>
    </row>
    <row r="34" spans="1:89" s="157" customFormat="1" ht="26.25" customHeight="1" x14ac:dyDescent="0.25">
      <c r="A34" s="280" t="s">
        <v>53</v>
      </c>
      <c r="B34" s="207" t="s">
        <v>195</v>
      </c>
      <c r="C34" s="146">
        <v>21340.691584410219</v>
      </c>
      <c r="D34" s="147">
        <v>0</v>
      </c>
      <c r="E34" s="148">
        <v>0</v>
      </c>
      <c r="F34" s="148">
        <v>0</v>
      </c>
      <c r="G34" s="148">
        <v>0</v>
      </c>
      <c r="H34" s="147">
        <v>0</v>
      </c>
      <c r="I34" s="147">
        <v>457.12587728157666</v>
      </c>
      <c r="J34" s="148">
        <v>5.834072691325499</v>
      </c>
      <c r="K34" s="148">
        <v>0</v>
      </c>
      <c r="L34" s="148">
        <v>0</v>
      </c>
      <c r="M34" s="148">
        <v>212.01987910015038</v>
      </c>
      <c r="N34" s="148">
        <v>192.327295279672</v>
      </c>
      <c r="O34" s="148">
        <v>0</v>
      </c>
      <c r="P34" s="148">
        <v>46.944630210428755</v>
      </c>
      <c r="Q34" s="148">
        <v>0</v>
      </c>
      <c r="R34" s="148">
        <v>0</v>
      </c>
      <c r="S34" s="148">
        <v>0</v>
      </c>
      <c r="T34" s="148">
        <v>0</v>
      </c>
      <c r="U34" s="148">
        <v>0</v>
      </c>
      <c r="V34" s="148">
        <v>0</v>
      </c>
      <c r="W34" s="148">
        <v>0</v>
      </c>
      <c r="X34" s="148">
        <v>0</v>
      </c>
      <c r="Y34" s="148">
        <v>0</v>
      </c>
      <c r="Z34" s="148">
        <v>0</v>
      </c>
      <c r="AA34" s="148">
        <v>0</v>
      </c>
      <c r="AB34" s="148">
        <v>0</v>
      </c>
      <c r="AC34" s="147">
        <v>11506.6681371</v>
      </c>
      <c r="AD34" s="147">
        <v>9376.8975700286446</v>
      </c>
      <c r="AE34" s="148">
        <v>0</v>
      </c>
      <c r="AF34" s="148">
        <v>9376.8975700286446</v>
      </c>
      <c r="AG34" s="147">
        <v>0</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c r="CD34" s="148"/>
      <c r="CE34" s="148"/>
      <c r="CF34" s="148"/>
      <c r="CG34" s="153"/>
      <c r="CH34" s="153"/>
      <c r="CI34" s="153"/>
      <c r="CJ34" s="149"/>
      <c r="CK34" s="151">
        <v>21340.691584410219</v>
      </c>
    </row>
    <row r="35" spans="1:89" s="157" customFormat="1" ht="39.75" customHeight="1" x14ac:dyDescent="0.25">
      <c r="A35" s="280" t="s">
        <v>54</v>
      </c>
      <c r="B35" s="207" t="s">
        <v>196</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c r="CI35" s="149"/>
      <c r="CJ35" s="153">
        <v>371996.19354119693</v>
      </c>
      <c r="CK35" s="151">
        <v>371996.19354119693</v>
      </c>
    </row>
    <row r="36" spans="1:89" s="157" customFormat="1" ht="26.25" customHeight="1" x14ac:dyDescent="0.25">
      <c r="A36" s="281" t="s">
        <v>55</v>
      </c>
      <c r="B36" s="212" t="s">
        <v>197</v>
      </c>
      <c r="C36" s="167">
        <v>0</v>
      </c>
      <c r="D36" s="165"/>
      <c r="E36" s="166"/>
      <c r="F36" s="166"/>
      <c r="G36" s="166"/>
      <c r="H36" s="165"/>
      <c r="I36" s="165">
        <v>0</v>
      </c>
      <c r="J36" s="166"/>
      <c r="K36" s="166"/>
      <c r="L36" s="166"/>
      <c r="M36" s="166"/>
      <c r="N36" s="166"/>
      <c r="O36" s="166"/>
      <c r="P36" s="166">
        <v>0</v>
      </c>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c r="CH36" s="170"/>
      <c r="CI36" s="149"/>
      <c r="CJ36" s="149"/>
      <c r="CK36" s="171">
        <v>0</v>
      </c>
    </row>
    <row r="37" spans="1:89" s="157" customFormat="1" ht="26.25" customHeight="1" thickBot="1" x14ac:dyDescent="0.3">
      <c r="A37" s="282" t="s">
        <v>0</v>
      </c>
      <c r="B37" s="213" t="s">
        <v>198</v>
      </c>
      <c r="C37" s="172"/>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4"/>
      <c r="CD37" s="175"/>
      <c r="CE37" s="175"/>
      <c r="CF37" s="175"/>
      <c r="CG37" s="176"/>
      <c r="CH37" s="176"/>
      <c r="CI37" s="173"/>
      <c r="CJ37" s="172"/>
      <c r="CK37" s="174"/>
    </row>
    <row r="38" spans="1:89" s="157" customFormat="1" ht="26.25" customHeight="1" thickTop="1" x14ac:dyDescent="0.25">
      <c r="A38" s="286" t="s">
        <v>56</v>
      </c>
      <c r="B38" s="224" t="s">
        <v>199</v>
      </c>
      <c r="C38" s="177">
        <v>2324002.4325622381</v>
      </c>
      <c r="D38" s="177">
        <v>54565.651765831848</v>
      </c>
      <c r="E38" s="177">
        <v>8968.9179156649498</v>
      </c>
      <c r="F38" s="177">
        <v>45596.7338501669</v>
      </c>
      <c r="G38" s="177">
        <v>0</v>
      </c>
      <c r="H38" s="177">
        <v>0</v>
      </c>
      <c r="I38" s="177">
        <v>1579891.7939347222</v>
      </c>
      <c r="J38" s="177">
        <v>4800.0421676422829</v>
      </c>
      <c r="K38" s="177">
        <v>48.140500905148791</v>
      </c>
      <c r="L38" s="177">
        <v>1069.7812340974244</v>
      </c>
      <c r="M38" s="177">
        <v>6573.4408438880955</v>
      </c>
      <c r="N38" s="177">
        <v>3657.7375875748307</v>
      </c>
      <c r="O38" s="177">
        <v>1501304.8171349089</v>
      </c>
      <c r="P38" s="177">
        <v>17500.509274667518</v>
      </c>
      <c r="Q38" s="177">
        <v>64.388903989181884</v>
      </c>
      <c r="R38" s="177">
        <v>1188.8074987793582</v>
      </c>
      <c r="S38" s="177">
        <v>131.10573044557211</v>
      </c>
      <c r="T38" s="177">
        <v>42590.383780471107</v>
      </c>
      <c r="U38" s="177">
        <v>10.917066904358451</v>
      </c>
      <c r="V38" s="177">
        <v>4.5631609666199946</v>
      </c>
      <c r="W38" s="177">
        <v>2.9470246941008162</v>
      </c>
      <c r="X38" s="177">
        <v>12.501821890032595</v>
      </c>
      <c r="Y38" s="177">
        <v>7.4763904287338532</v>
      </c>
      <c r="Z38" s="177">
        <v>0.85896214633518675</v>
      </c>
      <c r="AA38" s="177">
        <v>918.53851123071934</v>
      </c>
      <c r="AB38" s="177">
        <v>4.8363390918479059</v>
      </c>
      <c r="AC38" s="177">
        <v>666224.66757435945</v>
      </c>
      <c r="AD38" s="177">
        <v>22968.771986858079</v>
      </c>
      <c r="AE38" s="177">
        <v>0.71892396064108488</v>
      </c>
      <c r="AF38" s="177">
        <v>22968.053062897437</v>
      </c>
      <c r="AG38" s="177">
        <v>61.537464293596273</v>
      </c>
      <c r="AH38" s="177">
        <v>47.098562923582868</v>
      </c>
      <c r="AI38" s="177">
        <v>0</v>
      </c>
      <c r="AJ38" s="177">
        <v>47.098562923582868</v>
      </c>
      <c r="AK38" s="177">
        <v>0</v>
      </c>
      <c r="AL38" s="177">
        <v>0</v>
      </c>
      <c r="AM38" s="177">
        <v>0</v>
      </c>
      <c r="AN38" s="177">
        <v>0</v>
      </c>
      <c r="AO38" s="177">
        <v>0</v>
      </c>
      <c r="AP38" s="177">
        <v>0</v>
      </c>
      <c r="AQ38" s="177">
        <v>0</v>
      </c>
      <c r="AR38" s="177">
        <v>6.0902844628227877</v>
      </c>
      <c r="AS38" s="177">
        <v>0.76145705067408198</v>
      </c>
      <c r="AT38" s="177">
        <v>0</v>
      </c>
      <c r="AU38" s="177">
        <v>0.76145705067408198</v>
      </c>
      <c r="AV38" s="177">
        <v>0</v>
      </c>
      <c r="AW38" s="177">
        <v>0</v>
      </c>
      <c r="AX38" s="177">
        <v>0</v>
      </c>
      <c r="AY38" s="177">
        <v>0</v>
      </c>
      <c r="AZ38" s="177">
        <v>0</v>
      </c>
      <c r="BA38" s="177">
        <v>0</v>
      </c>
      <c r="BB38" s="177">
        <v>0</v>
      </c>
      <c r="BC38" s="177">
        <v>0</v>
      </c>
      <c r="BD38" s="177">
        <v>0</v>
      </c>
      <c r="BE38" s="177">
        <v>0</v>
      </c>
      <c r="BF38" s="177">
        <v>0</v>
      </c>
      <c r="BG38" s="177">
        <v>0</v>
      </c>
      <c r="BH38" s="177">
        <v>0</v>
      </c>
      <c r="BI38" s="177">
        <v>0</v>
      </c>
      <c r="BJ38" s="177">
        <v>0</v>
      </c>
      <c r="BK38" s="177">
        <v>0</v>
      </c>
      <c r="BL38" s="177">
        <v>0</v>
      </c>
      <c r="BM38" s="177">
        <v>0</v>
      </c>
      <c r="BN38" s="177">
        <v>0</v>
      </c>
      <c r="BO38" s="177">
        <v>25.104429994386027</v>
      </c>
      <c r="BP38" s="177">
        <v>9.1644925743946395</v>
      </c>
      <c r="BQ38" s="177">
        <v>193.34873091342516</v>
      </c>
      <c r="BR38" s="177">
        <v>193.34873091342516</v>
      </c>
      <c r="BS38" s="177">
        <v>0</v>
      </c>
      <c r="BT38" s="177">
        <v>3.4573101098970844</v>
      </c>
      <c r="BU38" s="177">
        <v>1.6828980016095378</v>
      </c>
      <c r="BV38" s="177">
        <v>1.7744121082875464</v>
      </c>
      <c r="BW38" s="177">
        <v>3.8831267552890241</v>
      </c>
      <c r="BX38" s="177">
        <v>0.57245593476331746</v>
      </c>
      <c r="BY38" s="177">
        <v>0</v>
      </c>
      <c r="BZ38" s="177">
        <v>3.3106708205257065</v>
      </c>
      <c r="CA38" s="177">
        <v>1.1014413898166202</v>
      </c>
      <c r="CB38" s="177">
        <v>0</v>
      </c>
      <c r="CC38" s="177"/>
      <c r="CD38" s="177"/>
      <c r="CE38" s="177"/>
      <c r="CF38" s="177"/>
      <c r="CG38" s="177"/>
      <c r="CH38" s="177"/>
      <c r="CI38" s="177"/>
      <c r="CJ38" s="177">
        <v>371996.19354119693</v>
      </c>
      <c r="CK38" s="177">
        <v>2695998.6261034352</v>
      </c>
    </row>
    <row r="39" spans="1:89" s="185" customFormat="1" ht="18" customHeight="1" x14ac:dyDescent="0.25">
      <c r="A39" s="285"/>
      <c r="B39" s="181"/>
      <c r="C39" s="182"/>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row>
    <row r="40" spans="1:89" s="185" customFormat="1" ht="18" customHeight="1" x14ac:dyDescent="0.25">
      <c r="A40" s="273"/>
      <c r="B40" s="184"/>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row>
    <row r="41" spans="1:89" s="185" customFormat="1" ht="18" customHeight="1" x14ac:dyDescent="0.25">
      <c r="A41" s="273"/>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row>
    <row r="42" spans="1:89" s="186" customFormat="1" ht="18" customHeight="1" x14ac:dyDescent="0.25">
      <c r="A42" s="273"/>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row>
    <row r="43" spans="1:89" s="186" customFormat="1" ht="18" customHeight="1" x14ac:dyDescent="0.25">
      <c r="A43" s="285"/>
      <c r="B43" s="181"/>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row>
    <row r="44" spans="1:89" s="186" customFormat="1" ht="18" customHeight="1" x14ac:dyDescent="0.25">
      <c r="A44" s="285"/>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row>
    <row r="45" spans="1:89" s="186" customFormat="1" ht="18" customHeight="1" x14ac:dyDescent="0.25">
      <c r="A45" s="285"/>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row>
    <row r="46" spans="1:89" s="186" customFormat="1" ht="18" customHeight="1" x14ac:dyDescent="0.25">
      <c r="A46" s="285"/>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row>
    <row r="47" spans="1:89" s="186" customFormat="1" ht="18" customHeight="1" x14ac:dyDescent="0.25">
      <c r="A47" s="285"/>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row>
    <row r="48" spans="1:89" s="186" customFormat="1" x14ac:dyDescent="0.25">
      <c r="A48" s="285"/>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row>
    <row r="49" spans="1:89" s="186" customFormat="1" x14ac:dyDescent="0.25">
      <c r="A49" s="285"/>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row>
    <row r="50" spans="1:89" x14ac:dyDescent="0.2">
      <c r="A50" s="285"/>
      <c r="B50" s="181"/>
      <c r="C50" s="187"/>
      <c r="D50" s="187"/>
      <c r="E50" s="187"/>
      <c r="F50" s="187"/>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row>
    <row r="51" spans="1:89" x14ac:dyDescent="0.2">
      <c r="A51" s="285"/>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row>
    <row r="52" spans="1:89" x14ac:dyDescent="0.2">
      <c r="A52" s="285"/>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row>
  </sheetData>
  <dataConsolidate/>
  <dataValidations count="2">
    <dataValidation type="custom" allowBlank="1" showInputMessage="1" showErrorMessage="1" errorTitle="Wrong data input" error="Data entry is limited to positive values or zero._x000d__x000a_: symbol can be used for not available data." sqref="CI38:CJ38 C38:CF38 AC36 C36 CJ35 CI11:CI34 CC11:CF34 C3:CB34 CJ32" xr:uid="{551D8C78-3831-4E05-823F-2E0018C613C4}">
      <formula1>OR(AND(ISNUMBER(C3),C3&gt;=0),C3=":")</formula1>
    </dataValidation>
    <dataValidation type="custom" allowBlank="1" showInputMessage="1" showErrorMessage="1" errorTitle="Wrong data input" error="Data entry is limited to numeric values._x000d__x000a_: symbol can be used for not available data." sqref="CK3:CK38 CH3:CH38 CG36:CG38 CI37:CJ37 C37:CF37 CG11:CG34" xr:uid="{068C9F8A-28C0-4E8E-BEAC-230AA2BC8986}">
      <formula1>OR(ISNUMBER(C3),C3=":")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99934-4DBF-4092-9AB8-996B63B25DC7}">
  <sheetPr>
    <tabColor theme="0"/>
    <outlinePr summaryBelow="0" summaryRight="0"/>
  </sheetPr>
  <dimension ref="A1:CK52"/>
  <sheetViews>
    <sheetView showGridLines="0" zoomScale="85" zoomScaleNormal="85" workbookViewId="0">
      <pane xSplit="2" ySplit="1" topLeftCell="C2" activePane="bottomRight" state="frozen"/>
      <selection activeCell="B4" sqref="B4"/>
      <selection pane="topRight" activeCell="B4" sqref="B4"/>
      <selection pane="bottomLeft" activeCell="B4" sqref="B4"/>
      <selection pane="bottomRight" activeCell="B1" sqref="B1"/>
    </sheetView>
  </sheetViews>
  <sheetFormatPr defaultColWidth="11.42578125" defaultRowHeight="14.25" x14ac:dyDescent="0.2"/>
  <cols>
    <col min="1" max="1" width="1.7109375" style="274"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16384" width="11.42578125" style="188"/>
  </cols>
  <sheetData>
    <row r="1" spans="1:89" s="143" customFormat="1" ht="195" customHeight="1" x14ac:dyDescent="0.25">
      <c r="A1" s="275"/>
      <c r="B1" s="223" t="s">
        <v>351</v>
      </c>
      <c r="C1" s="218" t="s">
        <v>200</v>
      </c>
      <c r="D1" s="221" t="s">
        <v>274</v>
      </c>
      <c r="E1" s="216" t="s">
        <v>201</v>
      </c>
      <c r="F1" s="216" t="s">
        <v>202</v>
      </c>
      <c r="G1" s="216" t="s">
        <v>203</v>
      </c>
      <c r="H1" s="215" t="s">
        <v>204</v>
      </c>
      <c r="I1" s="215" t="s">
        <v>205</v>
      </c>
      <c r="J1" s="216" t="s">
        <v>206</v>
      </c>
      <c r="K1" s="216" t="s">
        <v>207</v>
      </c>
      <c r="L1" s="216" t="s">
        <v>208</v>
      </c>
      <c r="M1" s="216" t="s">
        <v>209</v>
      </c>
      <c r="N1" s="216" t="s">
        <v>210</v>
      </c>
      <c r="O1" s="216" t="s">
        <v>211</v>
      </c>
      <c r="P1" s="216" t="s">
        <v>212</v>
      </c>
      <c r="Q1" s="216" t="s">
        <v>213</v>
      </c>
      <c r="R1" s="216" t="s">
        <v>214</v>
      </c>
      <c r="S1" s="216" t="s">
        <v>215</v>
      </c>
      <c r="T1" s="216" t="s">
        <v>216</v>
      </c>
      <c r="U1" s="216" t="s">
        <v>217</v>
      </c>
      <c r="V1" s="216" t="s">
        <v>218</v>
      </c>
      <c r="W1" s="216" t="s">
        <v>219</v>
      </c>
      <c r="X1" s="216" t="s">
        <v>220</v>
      </c>
      <c r="Y1" s="216" t="s">
        <v>221</v>
      </c>
      <c r="Z1" s="216" t="s">
        <v>222</v>
      </c>
      <c r="AA1" s="216" t="s">
        <v>223</v>
      </c>
      <c r="AB1" s="216" t="s">
        <v>224</v>
      </c>
      <c r="AC1" s="215" t="s">
        <v>225</v>
      </c>
      <c r="AD1" s="221" t="s">
        <v>275</v>
      </c>
      <c r="AE1" s="216" t="s">
        <v>226</v>
      </c>
      <c r="AF1" s="216" t="s">
        <v>227</v>
      </c>
      <c r="AG1" s="215" t="s">
        <v>228</v>
      </c>
      <c r="AH1" s="221" t="s">
        <v>276</v>
      </c>
      <c r="AI1" s="216" t="s">
        <v>229</v>
      </c>
      <c r="AJ1" s="216" t="s">
        <v>230</v>
      </c>
      <c r="AK1" s="216" t="s">
        <v>231</v>
      </c>
      <c r="AL1" s="221" t="s">
        <v>277</v>
      </c>
      <c r="AM1" s="216" t="s">
        <v>232</v>
      </c>
      <c r="AN1" s="216" t="s">
        <v>233</v>
      </c>
      <c r="AO1" s="222" t="s">
        <v>234</v>
      </c>
      <c r="AP1" s="216" t="s">
        <v>235</v>
      </c>
      <c r="AQ1" s="216" t="s">
        <v>236</v>
      </c>
      <c r="AR1" s="215" t="s">
        <v>237</v>
      </c>
      <c r="AS1" s="221" t="s">
        <v>278</v>
      </c>
      <c r="AT1" s="216" t="s">
        <v>238</v>
      </c>
      <c r="AU1" s="216" t="s">
        <v>239</v>
      </c>
      <c r="AV1" s="216" t="s">
        <v>240</v>
      </c>
      <c r="AW1" s="216" t="s">
        <v>241</v>
      </c>
      <c r="AX1" s="221" t="s">
        <v>279</v>
      </c>
      <c r="AY1" s="216" t="s">
        <v>242</v>
      </c>
      <c r="AZ1" s="216" t="s">
        <v>243</v>
      </c>
      <c r="BA1" s="216" t="s">
        <v>244</v>
      </c>
      <c r="BB1" s="215" t="s">
        <v>245</v>
      </c>
      <c r="BC1" s="222" t="s">
        <v>318</v>
      </c>
      <c r="BD1" s="221" t="s">
        <v>280</v>
      </c>
      <c r="BE1" s="216" t="s">
        <v>246</v>
      </c>
      <c r="BF1" s="216" t="s">
        <v>247</v>
      </c>
      <c r="BG1" s="216" t="s">
        <v>248</v>
      </c>
      <c r="BH1" s="216" t="s">
        <v>249</v>
      </c>
      <c r="BI1" s="216" t="s">
        <v>250</v>
      </c>
      <c r="BJ1" s="221" t="s">
        <v>281</v>
      </c>
      <c r="BK1" s="216" t="s">
        <v>251</v>
      </c>
      <c r="BL1" s="216" t="s">
        <v>252</v>
      </c>
      <c r="BM1" s="216" t="s">
        <v>253</v>
      </c>
      <c r="BN1" s="216" t="s">
        <v>254</v>
      </c>
      <c r="BO1" s="215" t="s">
        <v>255</v>
      </c>
      <c r="BP1" s="215" t="s">
        <v>256</v>
      </c>
      <c r="BQ1" s="221" t="s">
        <v>282</v>
      </c>
      <c r="BR1" s="216" t="s">
        <v>257</v>
      </c>
      <c r="BS1" s="216" t="s">
        <v>258</v>
      </c>
      <c r="BT1" s="221" t="s">
        <v>283</v>
      </c>
      <c r="BU1" s="216" t="s">
        <v>259</v>
      </c>
      <c r="BV1" s="216" t="s">
        <v>260</v>
      </c>
      <c r="BW1" s="221" t="s">
        <v>284</v>
      </c>
      <c r="BX1" s="216" t="s">
        <v>261</v>
      </c>
      <c r="BY1" s="216" t="s">
        <v>262</v>
      </c>
      <c r="BZ1" s="216" t="s">
        <v>263</v>
      </c>
      <c r="CA1" s="215" t="s">
        <v>264</v>
      </c>
      <c r="CB1" s="215" t="s">
        <v>265</v>
      </c>
      <c r="CC1" s="221" t="s">
        <v>289</v>
      </c>
      <c r="CD1" s="222" t="s">
        <v>290</v>
      </c>
      <c r="CE1" s="222" t="s">
        <v>291</v>
      </c>
      <c r="CF1" s="262" t="s">
        <v>292</v>
      </c>
      <c r="CG1" s="263" t="s">
        <v>293</v>
      </c>
      <c r="CH1" s="263" t="s">
        <v>294</v>
      </c>
      <c r="CI1" s="263" t="s">
        <v>295</v>
      </c>
      <c r="CJ1" s="217" t="s">
        <v>285</v>
      </c>
      <c r="CK1" s="217" t="s">
        <v>199</v>
      </c>
    </row>
    <row r="2" spans="1:89" s="143" customFormat="1" ht="26.25" customHeight="1" x14ac:dyDescent="0.25">
      <c r="A2" s="267"/>
      <c r="B2" s="214"/>
      <c r="C2" s="322" t="s">
        <v>57</v>
      </c>
      <c r="D2" s="323" t="s">
        <v>58</v>
      </c>
      <c r="E2" s="324" t="s">
        <v>59</v>
      </c>
      <c r="F2" s="324" t="s">
        <v>60</v>
      </c>
      <c r="G2" s="324" t="s">
        <v>61</v>
      </c>
      <c r="H2" s="323" t="s">
        <v>62</v>
      </c>
      <c r="I2" s="323" t="s">
        <v>63</v>
      </c>
      <c r="J2" s="324" t="s">
        <v>64</v>
      </c>
      <c r="K2" s="324" t="s">
        <v>65</v>
      </c>
      <c r="L2" s="324" t="s">
        <v>66</v>
      </c>
      <c r="M2" s="324" t="s">
        <v>67</v>
      </c>
      <c r="N2" s="324" t="s">
        <v>68</v>
      </c>
      <c r="O2" s="324" t="s">
        <v>69</v>
      </c>
      <c r="P2" s="324" t="s">
        <v>70</v>
      </c>
      <c r="Q2" s="324" t="s">
        <v>71</v>
      </c>
      <c r="R2" s="324" t="s">
        <v>72</v>
      </c>
      <c r="S2" s="324" t="s">
        <v>73</v>
      </c>
      <c r="T2" s="324" t="s">
        <v>74</v>
      </c>
      <c r="U2" s="324" t="s">
        <v>75</v>
      </c>
      <c r="V2" s="324" t="s">
        <v>76</v>
      </c>
      <c r="W2" s="324" t="s">
        <v>77</v>
      </c>
      <c r="X2" s="324" t="s">
        <v>78</v>
      </c>
      <c r="Y2" s="324" t="s">
        <v>79</v>
      </c>
      <c r="Z2" s="324" t="s">
        <v>80</v>
      </c>
      <c r="AA2" s="324" t="s">
        <v>81</v>
      </c>
      <c r="AB2" s="324" t="s">
        <v>82</v>
      </c>
      <c r="AC2" s="323" t="s">
        <v>83</v>
      </c>
      <c r="AD2" s="323" t="s">
        <v>84</v>
      </c>
      <c r="AE2" s="324" t="s">
        <v>85</v>
      </c>
      <c r="AF2" s="324" t="s">
        <v>86</v>
      </c>
      <c r="AG2" s="323" t="s">
        <v>87</v>
      </c>
      <c r="AH2" s="323" t="s">
        <v>88</v>
      </c>
      <c r="AI2" s="324" t="s">
        <v>89</v>
      </c>
      <c r="AJ2" s="324" t="s">
        <v>90</v>
      </c>
      <c r="AK2" s="324" t="s">
        <v>91</v>
      </c>
      <c r="AL2" s="323" t="s">
        <v>92</v>
      </c>
      <c r="AM2" s="324" t="s">
        <v>93</v>
      </c>
      <c r="AN2" s="324" t="s">
        <v>94</v>
      </c>
      <c r="AO2" s="324" t="s">
        <v>95</v>
      </c>
      <c r="AP2" s="324" t="s">
        <v>96</v>
      </c>
      <c r="AQ2" s="324" t="s">
        <v>97</v>
      </c>
      <c r="AR2" s="323" t="s">
        <v>98</v>
      </c>
      <c r="AS2" s="323" t="s">
        <v>99</v>
      </c>
      <c r="AT2" s="324" t="s">
        <v>100</v>
      </c>
      <c r="AU2" s="324" t="s">
        <v>101</v>
      </c>
      <c r="AV2" s="324" t="s">
        <v>102</v>
      </c>
      <c r="AW2" s="324" t="s">
        <v>103</v>
      </c>
      <c r="AX2" s="323" t="s">
        <v>104</v>
      </c>
      <c r="AY2" s="324" t="s">
        <v>105</v>
      </c>
      <c r="AZ2" s="324" t="s">
        <v>106</v>
      </c>
      <c r="BA2" s="324" t="s">
        <v>107</v>
      </c>
      <c r="BB2" s="323" t="s">
        <v>108</v>
      </c>
      <c r="BC2" s="324" t="s">
        <v>109</v>
      </c>
      <c r="BD2" s="323" t="s">
        <v>110</v>
      </c>
      <c r="BE2" s="324" t="s">
        <v>111</v>
      </c>
      <c r="BF2" s="324" t="s">
        <v>112</v>
      </c>
      <c r="BG2" s="324" t="s">
        <v>113</v>
      </c>
      <c r="BH2" s="324" t="s">
        <v>114</v>
      </c>
      <c r="BI2" s="324" t="s">
        <v>115</v>
      </c>
      <c r="BJ2" s="323" t="s">
        <v>116</v>
      </c>
      <c r="BK2" s="324" t="s">
        <v>117</v>
      </c>
      <c r="BL2" s="324" t="s">
        <v>118</v>
      </c>
      <c r="BM2" s="324" t="s">
        <v>119</v>
      </c>
      <c r="BN2" s="324" t="s">
        <v>120</v>
      </c>
      <c r="BO2" s="323" t="s">
        <v>121</v>
      </c>
      <c r="BP2" s="323" t="s">
        <v>122</v>
      </c>
      <c r="BQ2" s="323" t="s">
        <v>123</v>
      </c>
      <c r="BR2" s="324" t="s">
        <v>124</v>
      </c>
      <c r="BS2" s="324" t="s">
        <v>125</v>
      </c>
      <c r="BT2" s="323" t="s">
        <v>126</v>
      </c>
      <c r="BU2" s="324" t="s">
        <v>127</v>
      </c>
      <c r="BV2" s="324" t="s">
        <v>128</v>
      </c>
      <c r="BW2" s="323" t="s">
        <v>129</v>
      </c>
      <c r="BX2" s="324" t="s">
        <v>130</v>
      </c>
      <c r="BY2" s="324" t="s">
        <v>131</v>
      </c>
      <c r="BZ2" s="324" t="s">
        <v>132</v>
      </c>
      <c r="CA2" s="323" t="s">
        <v>133</v>
      </c>
      <c r="CB2" s="323" t="s">
        <v>134</v>
      </c>
      <c r="CC2" s="323" t="s">
        <v>135</v>
      </c>
      <c r="CD2" s="324" t="s">
        <v>136</v>
      </c>
      <c r="CE2" s="324" t="s">
        <v>137</v>
      </c>
      <c r="CF2" s="324" t="s">
        <v>138</v>
      </c>
      <c r="CG2" s="325" t="s">
        <v>139</v>
      </c>
      <c r="CH2" s="325" t="s">
        <v>0</v>
      </c>
      <c r="CI2" s="326" t="s">
        <v>140</v>
      </c>
      <c r="CJ2" s="327" t="s">
        <v>141</v>
      </c>
      <c r="CK2" s="328" t="s">
        <v>142</v>
      </c>
    </row>
    <row r="3" spans="1:89" s="145" customFormat="1" ht="38.25" x14ac:dyDescent="0.25">
      <c r="A3" s="276" t="s">
        <v>22</v>
      </c>
      <c r="B3" s="206" t="s">
        <v>164</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4"/>
      <c r="CC3" s="345"/>
      <c r="CD3" s="345"/>
      <c r="CE3" s="345"/>
      <c r="CF3" s="345"/>
      <c r="CG3" s="346"/>
      <c r="CH3" s="265">
        <v>0</v>
      </c>
      <c r="CI3" s="264"/>
      <c r="CJ3" s="264"/>
      <c r="CK3" s="321">
        <v>0</v>
      </c>
    </row>
    <row r="4" spans="1:89" s="152" customFormat="1" ht="26.25" customHeight="1" x14ac:dyDescent="0.25">
      <c r="A4" s="277" t="s">
        <v>23</v>
      </c>
      <c r="B4" s="226" t="s">
        <v>165</v>
      </c>
      <c r="C4" s="338"/>
      <c r="D4" s="339"/>
      <c r="E4" s="340"/>
      <c r="F4" s="340"/>
      <c r="G4" s="340"/>
      <c r="H4" s="339"/>
      <c r="I4" s="339"/>
      <c r="J4" s="340"/>
      <c r="K4" s="340"/>
      <c r="L4" s="340"/>
      <c r="M4" s="340"/>
      <c r="N4" s="340"/>
      <c r="O4" s="340"/>
      <c r="P4" s="340"/>
      <c r="Q4" s="340"/>
      <c r="R4" s="340"/>
      <c r="S4" s="340"/>
      <c r="T4" s="340"/>
      <c r="U4" s="340"/>
      <c r="V4" s="340"/>
      <c r="W4" s="340"/>
      <c r="X4" s="340"/>
      <c r="Y4" s="340"/>
      <c r="Z4" s="340"/>
      <c r="AA4" s="340"/>
      <c r="AB4" s="340"/>
      <c r="AC4" s="339"/>
      <c r="AD4" s="339"/>
      <c r="AE4" s="340"/>
      <c r="AF4" s="340"/>
      <c r="AG4" s="339"/>
      <c r="AH4" s="339"/>
      <c r="AI4" s="340"/>
      <c r="AJ4" s="340"/>
      <c r="AK4" s="340"/>
      <c r="AL4" s="339"/>
      <c r="AM4" s="340"/>
      <c r="AN4" s="340"/>
      <c r="AO4" s="340"/>
      <c r="AP4" s="340"/>
      <c r="AQ4" s="340"/>
      <c r="AR4" s="339"/>
      <c r="AS4" s="339"/>
      <c r="AT4" s="340"/>
      <c r="AU4" s="340"/>
      <c r="AV4" s="340"/>
      <c r="AW4" s="340"/>
      <c r="AX4" s="339"/>
      <c r="AY4" s="340"/>
      <c r="AZ4" s="340"/>
      <c r="BA4" s="340"/>
      <c r="BB4" s="339"/>
      <c r="BC4" s="340"/>
      <c r="BD4" s="339"/>
      <c r="BE4" s="340"/>
      <c r="BF4" s="340"/>
      <c r="BG4" s="340"/>
      <c r="BH4" s="340"/>
      <c r="BI4" s="340"/>
      <c r="BJ4" s="339"/>
      <c r="BK4" s="340"/>
      <c r="BL4" s="340"/>
      <c r="BM4" s="340"/>
      <c r="BN4" s="340"/>
      <c r="BO4" s="339"/>
      <c r="BP4" s="339"/>
      <c r="BQ4" s="339"/>
      <c r="BR4" s="340"/>
      <c r="BS4" s="340"/>
      <c r="BT4" s="339"/>
      <c r="BU4" s="340"/>
      <c r="BV4" s="340"/>
      <c r="BW4" s="339"/>
      <c r="BX4" s="340"/>
      <c r="BY4" s="340"/>
      <c r="BZ4" s="340"/>
      <c r="CA4" s="339"/>
      <c r="CB4" s="339"/>
      <c r="CC4" s="341"/>
      <c r="CD4" s="342"/>
      <c r="CE4" s="342"/>
      <c r="CF4" s="342"/>
      <c r="CG4" s="347"/>
      <c r="CH4" s="151">
        <v>0</v>
      </c>
      <c r="CI4" s="149"/>
      <c r="CJ4" s="149"/>
      <c r="CK4" s="151">
        <v>0</v>
      </c>
    </row>
    <row r="5" spans="1:89" s="152" customFormat="1" ht="26.25" customHeight="1" x14ac:dyDescent="0.25">
      <c r="A5" s="278" t="s">
        <v>24</v>
      </c>
      <c r="B5" s="207" t="s">
        <v>166</v>
      </c>
      <c r="C5" s="338"/>
      <c r="D5" s="339"/>
      <c r="E5" s="340"/>
      <c r="F5" s="340"/>
      <c r="G5" s="340"/>
      <c r="H5" s="339"/>
      <c r="I5" s="339"/>
      <c r="J5" s="340"/>
      <c r="K5" s="340"/>
      <c r="L5" s="340"/>
      <c r="M5" s="340"/>
      <c r="N5" s="340"/>
      <c r="O5" s="340"/>
      <c r="P5" s="340"/>
      <c r="Q5" s="340"/>
      <c r="R5" s="340"/>
      <c r="S5" s="340"/>
      <c r="T5" s="340"/>
      <c r="U5" s="340"/>
      <c r="V5" s="340"/>
      <c r="W5" s="340"/>
      <c r="X5" s="340"/>
      <c r="Y5" s="340"/>
      <c r="Z5" s="340"/>
      <c r="AA5" s="340"/>
      <c r="AB5" s="340"/>
      <c r="AC5" s="339"/>
      <c r="AD5" s="339"/>
      <c r="AE5" s="340"/>
      <c r="AF5" s="340"/>
      <c r="AG5" s="339"/>
      <c r="AH5" s="339"/>
      <c r="AI5" s="340"/>
      <c r="AJ5" s="340"/>
      <c r="AK5" s="340"/>
      <c r="AL5" s="339"/>
      <c r="AM5" s="340"/>
      <c r="AN5" s="340"/>
      <c r="AO5" s="340"/>
      <c r="AP5" s="340"/>
      <c r="AQ5" s="340"/>
      <c r="AR5" s="339"/>
      <c r="AS5" s="339"/>
      <c r="AT5" s="340"/>
      <c r="AU5" s="340"/>
      <c r="AV5" s="340"/>
      <c r="AW5" s="340"/>
      <c r="AX5" s="339"/>
      <c r="AY5" s="340"/>
      <c r="AZ5" s="340"/>
      <c r="BA5" s="340"/>
      <c r="BB5" s="339"/>
      <c r="BC5" s="340"/>
      <c r="BD5" s="339"/>
      <c r="BE5" s="340"/>
      <c r="BF5" s="340"/>
      <c r="BG5" s="340"/>
      <c r="BH5" s="340"/>
      <c r="BI5" s="340"/>
      <c r="BJ5" s="339"/>
      <c r="BK5" s="340"/>
      <c r="BL5" s="340"/>
      <c r="BM5" s="340"/>
      <c r="BN5" s="340"/>
      <c r="BO5" s="339"/>
      <c r="BP5" s="339"/>
      <c r="BQ5" s="339"/>
      <c r="BR5" s="340"/>
      <c r="BS5" s="340"/>
      <c r="BT5" s="339"/>
      <c r="BU5" s="340"/>
      <c r="BV5" s="340"/>
      <c r="BW5" s="339"/>
      <c r="BX5" s="340"/>
      <c r="BY5" s="340"/>
      <c r="BZ5" s="340"/>
      <c r="CA5" s="339"/>
      <c r="CB5" s="339"/>
      <c r="CC5" s="341"/>
      <c r="CD5" s="342"/>
      <c r="CE5" s="342"/>
      <c r="CF5" s="342"/>
      <c r="CG5" s="347"/>
      <c r="CH5" s="153">
        <v>0</v>
      </c>
      <c r="CI5" s="149"/>
      <c r="CJ5" s="149"/>
      <c r="CK5" s="151">
        <v>0</v>
      </c>
    </row>
    <row r="6" spans="1:89" s="152" customFormat="1" ht="26.25" customHeight="1" x14ac:dyDescent="0.25">
      <c r="A6" s="278" t="s">
        <v>25</v>
      </c>
      <c r="B6" s="207" t="s">
        <v>167</v>
      </c>
      <c r="C6" s="338"/>
      <c r="D6" s="339"/>
      <c r="E6" s="340"/>
      <c r="F6" s="340"/>
      <c r="G6" s="340"/>
      <c r="H6" s="339"/>
      <c r="I6" s="339"/>
      <c r="J6" s="340"/>
      <c r="K6" s="340"/>
      <c r="L6" s="340"/>
      <c r="M6" s="340"/>
      <c r="N6" s="340"/>
      <c r="O6" s="340"/>
      <c r="P6" s="340"/>
      <c r="Q6" s="340"/>
      <c r="R6" s="340"/>
      <c r="S6" s="340"/>
      <c r="T6" s="340"/>
      <c r="U6" s="340"/>
      <c r="V6" s="340"/>
      <c r="W6" s="340"/>
      <c r="X6" s="340"/>
      <c r="Y6" s="340"/>
      <c r="Z6" s="340"/>
      <c r="AA6" s="340"/>
      <c r="AB6" s="340"/>
      <c r="AC6" s="339"/>
      <c r="AD6" s="339"/>
      <c r="AE6" s="340"/>
      <c r="AF6" s="340"/>
      <c r="AG6" s="339"/>
      <c r="AH6" s="339"/>
      <c r="AI6" s="340"/>
      <c r="AJ6" s="340"/>
      <c r="AK6" s="340"/>
      <c r="AL6" s="339"/>
      <c r="AM6" s="340"/>
      <c r="AN6" s="340"/>
      <c r="AO6" s="340"/>
      <c r="AP6" s="340"/>
      <c r="AQ6" s="340"/>
      <c r="AR6" s="339"/>
      <c r="AS6" s="339"/>
      <c r="AT6" s="340"/>
      <c r="AU6" s="340"/>
      <c r="AV6" s="340"/>
      <c r="AW6" s="340"/>
      <c r="AX6" s="339"/>
      <c r="AY6" s="340"/>
      <c r="AZ6" s="340"/>
      <c r="BA6" s="340"/>
      <c r="BB6" s="339"/>
      <c r="BC6" s="340"/>
      <c r="BD6" s="339"/>
      <c r="BE6" s="340"/>
      <c r="BF6" s="340"/>
      <c r="BG6" s="340"/>
      <c r="BH6" s="340"/>
      <c r="BI6" s="340"/>
      <c r="BJ6" s="339"/>
      <c r="BK6" s="340"/>
      <c r="BL6" s="340"/>
      <c r="BM6" s="340"/>
      <c r="BN6" s="340"/>
      <c r="BO6" s="339"/>
      <c r="BP6" s="339"/>
      <c r="BQ6" s="339"/>
      <c r="BR6" s="340"/>
      <c r="BS6" s="340"/>
      <c r="BT6" s="339"/>
      <c r="BU6" s="340"/>
      <c r="BV6" s="340"/>
      <c r="BW6" s="339"/>
      <c r="BX6" s="340"/>
      <c r="BY6" s="340"/>
      <c r="BZ6" s="340"/>
      <c r="CA6" s="339"/>
      <c r="CB6" s="339"/>
      <c r="CC6" s="341"/>
      <c r="CD6" s="342"/>
      <c r="CE6" s="342"/>
      <c r="CF6" s="342"/>
      <c r="CG6" s="347"/>
      <c r="CH6" s="153">
        <v>0</v>
      </c>
      <c r="CI6" s="149"/>
      <c r="CJ6" s="149"/>
      <c r="CK6" s="151">
        <v>0</v>
      </c>
    </row>
    <row r="7" spans="1:89" s="152" customFormat="1" ht="26.25" customHeight="1" x14ac:dyDescent="0.25">
      <c r="A7" s="278" t="s">
        <v>26</v>
      </c>
      <c r="B7" s="207" t="s">
        <v>168</v>
      </c>
      <c r="C7" s="338"/>
      <c r="D7" s="339"/>
      <c r="E7" s="340"/>
      <c r="F7" s="340"/>
      <c r="G7" s="340"/>
      <c r="H7" s="339"/>
      <c r="I7" s="339"/>
      <c r="J7" s="340"/>
      <c r="K7" s="340"/>
      <c r="L7" s="340"/>
      <c r="M7" s="340"/>
      <c r="N7" s="340"/>
      <c r="O7" s="340"/>
      <c r="P7" s="340"/>
      <c r="Q7" s="340"/>
      <c r="R7" s="340"/>
      <c r="S7" s="340"/>
      <c r="T7" s="340"/>
      <c r="U7" s="340"/>
      <c r="V7" s="340"/>
      <c r="W7" s="340"/>
      <c r="X7" s="340"/>
      <c r="Y7" s="340"/>
      <c r="Z7" s="340"/>
      <c r="AA7" s="340"/>
      <c r="AB7" s="340"/>
      <c r="AC7" s="339"/>
      <c r="AD7" s="339"/>
      <c r="AE7" s="340"/>
      <c r="AF7" s="340"/>
      <c r="AG7" s="339"/>
      <c r="AH7" s="339"/>
      <c r="AI7" s="340"/>
      <c r="AJ7" s="340"/>
      <c r="AK7" s="340"/>
      <c r="AL7" s="339"/>
      <c r="AM7" s="340"/>
      <c r="AN7" s="340"/>
      <c r="AO7" s="340"/>
      <c r="AP7" s="340"/>
      <c r="AQ7" s="340"/>
      <c r="AR7" s="339"/>
      <c r="AS7" s="339"/>
      <c r="AT7" s="340"/>
      <c r="AU7" s="340"/>
      <c r="AV7" s="340"/>
      <c r="AW7" s="340"/>
      <c r="AX7" s="339"/>
      <c r="AY7" s="340"/>
      <c r="AZ7" s="340"/>
      <c r="BA7" s="340"/>
      <c r="BB7" s="339"/>
      <c r="BC7" s="340"/>
      <c r="BD7" s="339"/>
      <c r="BE7" s="340"/>
      <c r="BF7" s="340"/>
      <c r="BG7" s="340"/>
      <c r="BH7" s="340"/>
      <c r="BI7" s="340"/>
      <c r="BJ7" s="339"/>
      <c r="BK7" s="340"/>
      <c r="BL7" s="340"/>
      <c r="BM7" s="340"/>
      <c r="BN7" s="340"/>
      <c r="BO7" s="339"/>
      <c r="BP7" s="339"/>
      <c r="BQ7" s="339"/>
      <c r="BR7" s="340"/>
      <c r="BS7" s="340"/>
      <c r="BT7" s="339"/>
      <c r="BU7" s="340"/>
      <c r="BV7" s="340"/>
      <c r="BW7" s="339"/>
      <c r="BX7" s="340"/>
      <c r="BY7" s="340"/>
      <c r="BZ7" s="340"/>
      <c r="CA7" s="339"/>
      <c r="CB7" s="339"/>
      <c r="CC7" s="341"/>
      <c r="CD7" s="342"/>
      <c r="CE7" s="342"/>
      <c r="CF7" s="342"/>
      <c r="CG7" s="347"/>
      <c r="CH7" s="153">
        <v>0</v>
      </c>
      <c r="CI7" s="149"/>
      <c r="CJ7" s="149"/>
      <c r="CK7" s="151">
        <v>0</v>
      </c>
    </row>
    <row r="8" spans="1:89" s="152" customFormat="1" ht="26.25" customHeight="1" x14ac:dyDescent="0.25">
      <c r="A8" s="278" t="s">
        <v>27</v>
      </c>
      <c r="B8" s="207" t="s">
        <v>169</v>
      </c>
      <c r="C8" s="338"/>
      <c r="D8" s="339"/>
      <c r="E8" s="340"/>
      <c r="F8" s="340"/>
      <c r="G8" s="340"/>
      <c r="H8" s="339"/>
      <c r="I8" s="339"/>
      <c r="J8" s="340"/>
      <c r="K8" s="340"/>
      <c r="L8" s="340"/>
      <c r="M8" s="340"/>
      <c r="N8" s="340"/>
      <c r="O8" s="340"/>
      <c r="P8" s="340"/>
      <c r="Q8" s="340"/>
      <c r="R8" s="340"/>
      <c r="S8" s="340"/>
      <c r="T8" s="340"/>
      <c r="U8" s="340"/>
      <c r="V8" s="340"/>
      <c r="W8" s="340"/>
      <c r="X8" s="340"/>
      <c r="Y8" s="340"/>
      <c r="Z8" s="340"/>
      <c r="AA8" s="340"/>
      <c r="AB8" s="340"/>
      <c r="AC8" s="339"/>
      <c r="AD8" s="339"/>
      <c r="AE8" s="340"/>
      <c r="AF8" s="340"/>
      <c r="AG8" s="339"/>
      <c r="AH8" s="339"/>
      <c r="AI8" s="340"/>
      <c r="AJ8" s="340"/>
      <c r="AK8" s="340"/>
      <c r="AL8" s="339"/>
      <c r="AM8" s="340"/>
      <c r="AN8" s="340"/>
      <c r="AO8" s="340"/>
      <c r="AP8" s="340"/>
      <c r="AQ8" s="340"/>
      <c r="AR8" s="339"/>
      <c r="AS8" s="339"/>
      <c r="AT8" s="340"/>
      <c r="AU8" s="340"/>
      <c r="AV8" s="340"/>
      <c r="AW8" s="340"/>
      <c r="AX8" s="339"/>
      <c r="AY8" s="340"/>
      <c r="AZ8" s="340"/>
      <c r="BA8" s="340"/>
      <c r="BB8" s="339"/>
      <c r="BC8" s="340"/>
      <c r="BD8" s="339"/>
      <c r="BE8" s="340"/>
      <c r="BF8" s="340"/>
      <c r="BG8" s="340"/>
      <c r="BH8" s="340"/>
      <c r="BI8" s="340"/>
      <c r="BJ8" s="339"/>
      <c r="BK8" s="340"/>
      <c r="BL8" s="340"/>
      <c r="BM8" s="340"/>
      <c r="BN8" s="340"/>
      <c r="BO8" s="339"/>
      <c r="BP8" s="339"/>
      <c r="BQ8" s="339"/>
      <c r="BR8" s="340"/>
      <c r="BS8" s="340"/>
      <c r="BT8" s="339"/>
      <c r="BU8" s="340"/>
      <c r="BV8" s="340"/>
      <c r="BW8" s="339"/>
      <c r="BX8" s="340"/>
      <c r="BY8" s="340"/>
      <c r="BZ8" s="340"/>
      <c r="CA8" s="339"/>
      <c r="CB8" s="339"/>
      <c r="CC8" s="341"/>
      <c r="CD8" s="342"/>
      <c r="CE8" s="342"/>
      <c r="CF8" s="342"/>
      <c r="CG8" s="347"/>
      <c r="CH8" s="153">
        <v>0</v>
      </c>
      <c r="CI8" s="149"/>
      <c r="CJ8" s="149"/>
      <c r="CK8" s="151">
        <v>0</v>
      </c>
    </row>
    <row r="9" spans="1:89" s="152" customFormat="1" ht="26.25" customHeight="1" x14ac:dyDescent="0.25">
      <c r="A9" s="278" t="s">
        <v>28</v>
      </c>
      <c r="B9" s="207" t="s">
        <v>170</v>
      </c>
      <c r="C9" s="338"/>
      <c r="D9" s="339"/>
      <c r="E9" s="340"/>
      <c r="F9" s="340"/>
      <c r="G9" s="340"/>
      <c r="H9" s="339"/>
      <c r="I9" s="339"/>
      <c r="J9" s="340"/>
      <c r="K9" s="340"/>
      <c r="L9" s="340"/>
      <c r="M9" s="340"/>
      <c r="N9" s="340"/>
      <c r="O9" s="340"/>
      <c r="P9" s="340"/>
      <c r="Q9" s="340"/>
      <c r="R9" s="340"/>
      <c r="S9" s="340"/>
      <c r="T9" s="340"/>
      <c r="U9" s="340"/>
      <c r="V9" s="340"/>
      <c r="W9" s="340"/>
      <c r="X9" s="340"/>
      <c r="Y9" s="340"/>
      <c r="Z9" s="340"/>
      <c r="AA9" s="340"/>
      <c r="AB9" s="340"/>
      <c r="AC9" s="339"/>
      <c r="AD9" s="339"/>
      <c r="AE9" s="340"/>
      <c r="AF9" s="340"/>
      <c r="AG9" s="339"/>
      <c r="AH9" s="339"/>
      <c r="AI9" s="340"/>
      <c r="AJ9" s="340"/>
      <c r="AK9" s="340"/>
      <c r="AL9" s="339"/>
      <c r="AM9" s="340"/>
      <c r="AN9" s="340"/>
      <c r="AO9" s="340"/>
      <c r="AP9" s="340"/>
      <c r="AQ9" s="340"/>
      <c r="AR9" s="339"/>
      <c r="AS9" s="339"/>
      <c r="AT9" s="340"/>
      <c r="AU9" s="340"/>
      <c r="AV9" s="340"/>
      <c r="AW9" s="340"/>
      <c r="AX9" s="339"/>
      <c r="AY9" s="340"/>
      <c r="AZ9" s="340"/>
      <c r="BA9" s="340"/>
      <c r="BB9" s="339"/>
      <c r="BC9" s="340"/>
      <c r="BD9" s="339"/>
      <c r="BE9" s="340"/>
      <c r="BF9" s="340"/>
      <c r="BG9" s="340"/>
      <c r="BH9" s="340"/>
      <c r="BI9" s="340"/>
      <c r="BJ9" s="339"/>
      <c r="BK9" s="340"/>
      <c r="BL9" s="340"/>
      <c r="BM9" s="340"/>
      <c r="BN9" s="340"/>
      <c r="BO9" s="339"/>
      <c r="BP9" s="339"/>
      <c r="BQ9" s="339"/>
      <c r="BR9" s="340"/>
      <c r="BS9" s="340"/>
      <c r="BT9" s="339"/>
      <c r="BU9" s="340"/>
      <c r="BV9" s="340"/>
      <c r="BW9" s="339"/>
      <c r="BX9" s="340"/>
      <c r="BY9" s="340"/>
      <c r="BZ9" s="340"/>
      <c r="CA9" s="339"/>
      <c r="CB9" s="339"/>
      <c r="CC9" s="341"/>
      <c r="CD9" s="342"/>
      <c r="CE9" s="342"/>
      <c r="CF9" s="342"/>
      <c r="CG9" s="347"/>
      <c r="CH9" s="153">
        <v>0</v>
      </c>
      <c r="CI9" s="149"/>
      <c r="CJ9" s="149"/>
      <c r="CK9" s="151">
        <v>0</v>
      </c>
    </row>
    <row r="10" spans="1:89" s="152" customFormat="1" ht="26.25" customHeight="1" x14ac:dyDescent="0.25">
      <c r="A10" s="278" t="s">
        <v>29</v>
      </c>
      <c r="B10" s="208" t="s">
        <v>171</v>
      </c>
      <c r="C10" s="348"/>
      <c r="D10" s="349"/>
      <c r="E10" s="350"/>
      <c r="F10" s="350"/>
      <c r="G10" s="350"/>
      <c r="H10" s="349"/>
      <c r="I10" s="349"/>
      <c r="J10" s="350"/>
      <c r="K10" s="350"/>
      <c r="L10" s="350"/>
      <c r="M10" s="350"/>
      <c r="N10" s="350"/>
      <c r="O10" s="350"/>
      <c r="P10" s="350"/>
      <c r="Q10" s="350"/>
      <c r="R10" s="350"/>
      <c r="S10" s="350"/>
      <c r="T10" s="350"/>
      <c r="U10" s="350"/>
      <c r="V10" s="350"/>
      <c r="W10" s="350"/>
      <c r="X10" s="350"/>
      <c r="Y10" s="350"/>
      <c r="Z10" s="350"/>
      <c r="AA10" s="350"/>
      <c r="AB10" s="350"/>
      <c r="AC10" s="349"/>
      <c r="AD10" s="349"/>
      <c r="AE10" s="350"/>
      <c r="AF10" s="350"/>
      <c r="AG10" s="349"/>
      <c r="AH10" s="349"/>
      <c r="AI10" s="350"/>
      <c r="AJ10" s="350"/>
      <c r="AK10" s="350"/>
      <c r="AL10" s="349"/>
      <c r="AM10" s="350"/>
      <c r="AN10" s="350"/>
      <c r="AO10" s="350"/>
      <c r="AP10" s="350"/>
      <c r="AQ10" s="350"/>
      <c r="AR10" s="349"/>
      <c r="AS10" s="349"/>
      <c r="AT10" s="350"/>
      <c r="AU10" s="350"/>
      <c r="AV10" s="350"/>
      <c r="AW10" s="350"/>
      <c r="AX10" s="349"/>
      <c r="AY10" s="350"/>
      <c r="AZ10" s="350"/>
      <c r="BA10" s="350"/>
      <c r="BB10" s="349"/>
      <c r="BC10" s="350"/>
      <c r="BD10" s="349"/>
      <c r="BE10" s="350"/>
      <c r="BF10" s="350"/>
      <c r="BG10" s="350"/>
      <c r="BH10" s="350"/>
      <c r="BI10" s="350"/>
      <c r="BJ10" s="349"/>
      <c r="BK10" s="350"/>
      <c r="BL10" s="350"/>
      <c r="BM10" s="350"/>
      <c r="BN10" s="350"/>
      <c r="BO10" s="349"/>
      <c r="BP10" s="349"/>
      <c r="BQ10" s="349"/>
      <c r="BR10" s="350"/>
      <c r="BS10" s="350"/>
      <c r="BT10" s="349"/>
      <c r="BU10" s="350"/>
      <c r="BV10" s="350"/>
      <c r="BW10" s="349"/>
      <c r="BX10" s="350"/>
      <c r="BY10" s="350"/>
      <c r="BZ10" s="350"/>
      <c r="CA10" s="349"/>
      <c r="CB10" s="349"/>
      <c r="CC10" s="341"/>
      <c r="CD10" s="342"/>
      <c r="CE10" s="342"/>
      <c r="CF10" s="342"/>
      <c r="CG10" s="347"/>
      <c r="CH10" s="153">
        <v>0</v>
      </c>
      <c r="CI10" s="149"/>
      <c r="CJ10" s="149"/>
      <c r="CK10" s="151">
        <v>0</v>
      </c>
    </row>
    <row r="11" spans="1:89" s="157" customFormat="1" ht="26.25" customHeight="1" x14ac:dyDescent="0.25">
      <c r="A11" s="276" t="s">
        <v>30</v>
      </c>
      <c r="B11" s="206" t="s">
        <v>172</v>
      </c>
      <c r="C11" s="321">
        <v>1444155.7221917447</v>
      </c>
      <c r="D11" s="343">
        <v>45362.170166635951</v>
      </c>
      <c r="E11" s="343">
        <v>34577.81807060969</v>
      </c>
      <c r="F11" s="343">
        <v>7197.0549792035208</v>
      </c>
      <c r="G11" s="343">
        <v>3587.2971168227364</v>
      </c>
      <c r="H11" s="343">
        <v>5759.8805453368632</v>
      </c>
      <c r="I11" s="343">
        <v>901770.55535398202</v>
      </c>
      <c r="J11" s="343">
        <v>66771.854170914987</v>
      </c>
      <c r="K11" s="343">
        <v>8138.7189402858976</v>
      </c>
      <c r="L11" s="343">
        <v>2563.0377053746802</v>
      </c>
      <c r="M11" s="343">
        <v>17129.233225540134</v>
      </c>
      <c r="N11" s="343">
        <v>8145.9517401012426</v>
      </c>
      <c r="O11" s="343">
        <v>88954.372627329503</v>
      </c>
      <c r="P11" s="343">
        <v>471642.06114616914</v>
      </c>
      <c r="Q11" s="343">
        <v>7789.7603493787738</v>
      </c>
      <c r="R11" s="343">
        <v>3428.5433145832812</v>
      </c>
      <c r="S11" s="343">
        <v>56495.503589359563</v>
      </c>
      <c r="T11" s="343">
        <v>145300.44583395033</v>
      </c>
      <c r="U11" s="343">
        <v>5760.2597149430212</v>
      </c>
      <c r="V11" s="343">
        <v>1962.0196216708093</v>
      </c>
      <c r="W11" s="343">
        <v>1430.6716729591803</v>
      </c>
      <c r="X11" s="343">
        <v>4839.9332039877572</v>
      </c>
      <c r="Y11" s="343">
        <v>3229.6005154261716</v>
      </c>
      <c r="Z11" s="343">
        <v>819.98729177775215</v>
      </c>
      <c r="AA11" s="343">
        <v>4167.2734611252909</v>
      </c>
      <c r="AB11" s="343">
        <v>3201.3272291045123</v>
      </c>
      <c r="AC11" s="343">
        <v>26138.793485811864</v>
      </c>
      <c r="AD11" s="343">
        <v>17651.257713810181</v>
      </c>
      <c r="AE11" s="343">
        <v>2541.8464038098668</v>
      </c>
      <c r="AF11" s="343">
        <v>15109.411310000316</v>
      </c>
      <c r="AG11" s="343">
        <v>54248.988431595986</v>
      </c>
      <c r="AH11" s="343">
        <v>59802.569517138531</v>
      </c>
      <c r="AI11" s="343">
        <v>10673.549232558837</v>
      </c>
      <c r="AJ11" s="343">
        <v>22151.737311899669</v>
      </c>
      <c r="AK11" s="343">
        <v>26977.282972680019</v>
      </c>
      <c r="AL11" s="343">
        <v>160334.44438152082</v>
      </c>
      <c r="AM11" s="343">
        <v>58032.653250595045</v>
      </c>
      <c r="AN11" s="343">
        <v>27997.569640800648</v>
      </c>
      <c r="AO11" s="343">
        <v>61807.991020512985</v>
      </c>
      <c r="AP11" s="343">
        <v>9347.9652671512358</v>
      </c>
      <c r="AQ11" s="343">
        <v>3148.265202460917</v>
      </c>
      <c r="AR11" s="343">
        <v>20892.587518608372</v>
      </c>
      <c r="AS11" s="343">
        <v>9986.2977170135382</v>
      </c>
      <c r="AT11" s="343">
        <v>1864.0444751124335</v>
      </c>
      <c r="AU11" s="343">
        <v>1991.5249722827098</v>
      </c>
      <c r="AV11" s="343">
        <v>1387.6484646999413</v>
      </c>
      <c r="AW11" s="343">
        <v>4743.0798049184532</v>
      </c>
      <c r="AX11" s="343">
        <v>3585.809349991674</v>
      </c>
      <c r="AY11" s="343">
        <v>1714.9344167312747</v>
      </c>
      <c r="AZ11" s="343">
        <v>759.75750321062048</v>
      </c>
      <c r="BA11" s="343">
        <v>1111.1174300497789</v>
      </c>
      <c r="BB11" s="343">
        <v>3695.1322507147738</v>
      </c>
      <c r="BC11" s="343">
        <v>0</v>
      </c>
      <c r="BD11" s="343">
        <v>26558.162071433555</v>
      </c>
      <c r="BE11" s="343">
        <v>17290.066180405698</v>
      </c>
      <c r="BF11" s="343">
        <v>4659.135129547838</v>
      </c>
      <c r="BG11" s="343">
        <v>2843.5223129929691</v>
      </c>
      <c r="BH11" s="343">
        <v>695.42521061801006</v>
      </c>
      <c r="BI11" s="343">
        <v>1070.0132378690444</v>
      </c>
      <c r="BJ11" s="343">
        <v>18954.808028607855</v>
      </c>
      <c r="BK11" s="343">
        <v>5743.6336563222176</v>
      </c>
      <c r="BL11" s="343">
        <v>5835.1321601716809</v>
      </c>
      <c r="BM11" s="343">
        <v>532.60033143503927</v>
      </c>
      <c r="BN11" s="343">
        <v>6843.4418806789199</v>
      </c>
      <c r="BO11" s="343">
        <v>26001.863131371756</v>
      </c>
      <c r="BP11" s="343">
        <v>12677.38090992025</v>
      </c>
      <c r="BQ11" s="343">
        <v>26884.264998547504</v>
      </c>
      <c r="BR11" s="343">
        <v>17495.516829182954</v>
      </c>
      <c r="BS11" s="343">
        <v>9388.7481693645495</v>
      </c>
      <c r="BT11" s="343">
        <v>9231.4644577426207</v>
      </c>
      <c r="BU11" s="343">
        <v>4842.4724813690455</v>
      </c>
      <c r="BV11" s="343">
        <v>4388.9919763735743</v>
      </c>
      <c r="BW11" s="343">
        <v>11646.173037893754</v>
      </c>
      <c r="BX11" s="343">
        <v>2510.6408011398903</v>
      </c>
      <c r="BY11" s="343">
        <v>959.97000614326839</v>
      </c>
      <c r="BZ11" s="343">
        <v>8175.5622306105943</v>
      </c>
      <c r="CA11" s="343">
        <v>2973.1191240666517</v>
      </c>
      <c r="CB11" s="343">
        <v>0</v>
      </c>
      <c r="CC11" s="343">
        <v>459393.88451504178</v>
      </c>
      <c r="CD11" s="343">
        <v>237721.87266076414</v>
      </c>
      <c r="CE11" s="343">
        <v>108965.74572388928</v>
      </c>
      <c r="CF11" s="343">
        <v>112706.26613038835</v>
      </c>
      <c r="CG11" s="343">
        <v>-20719.495864651442</v>
      </c>
      <c r="CH11" s="155">
        <v>-2803.7230544048439</v>
      </c>
      <c r="CI11" s="155">
        <v>1845093.908422</v>
      </c>
      <c r="CJ11" s="156"/>
      <c r="CK11" s="154">
        <v>3725120.2962097302</v>
      </c>
    </row>
    <row r="12" spans="1:89" s="157" customFormat="1" ht="26.25" customHeight="1" x14ac:dyDescent="0.25">
      <c r="A12" s="277" t="s">
        <v>31</v>
      </c>
      <c r="B12" s="209" t="s">
        <v>173</v>
      </c>
      <c r="C12" s="146">
        <v>53773.163592228128</v>
      </c>
      <c r="D12" s="147">
        <v>688.0493102575299</v>
      </c>
      <c r="E12" s="148">
        <v>688.0493102575299</v>
      </c>
      <c r="F12" s="148">
        <v>0</v>
      </c>
      <c r="G12" s="148">
        <v>0</v>
      </c>
      <c r="H12" s="147">
        <v>1017.4325021196654</v>
      </c>
      <c r="I12" s="147">
        <v>52067.593879850931</v>
      </c>
      <c r="J12" s="148">
        <v>857.78120203219419</v>
      </c>
      <c r="K12" s="148">
        <v>0</v>
      </c>
      <c r="L12" s="148">
        <v>0</v>
      </c>
      <c r="M12" s="148">
        <v>474.18213404266641</v>
      </c>
      <c r="N12" s="148">
        <v>430.13970056689953</v>
      </c>
      <c r="O12" s="148">
        <v>0</v>
      </c>
      <c r="P12" s="148">
        <v>34.817903999999999</v>
      </c>
      <c r="Q12" s="148">
        <v>0</v>
      </c>
      <c r="R12" s="148">
        <v>0</v>
      </c>
      <c r="S12" s="148">
        <v>7502.6083744614698</v>
      </c>
      <c r="T12" s="148">
        <v>42768.064564747699</v>
      </c>
      <c r="U12" s="148">
        <v>0</v>
      </c>
      <c r="V12" s="148">
        <v>0</v>
      </c>
      <c r="W12" s="148">
        <v>0</v>
      </c>
      <c r="X12" s="148">
        <v>0</v>
      </c>
      <c r="Y12" s="148">
        <v>0</v>
      </c>
      <c r="Z12" s="148">
        <v>0</v>
      </c>
      <c r="AA12" s="148">
        <v>0</v>
      </c>
      <c r="AB12" s="148">
        <v>0</v>
      </c>
      <c r="AC12" s="147">
        <v>0</v>
      </c>
      <c r="AD12" s="147">
        <v>1.9009434774656799E-2</v>
      </c>
      <c r="AE12" s="148">
        <v>5.3814270976368086E-3</v>
      </c>
      <c r="AF12" s="148">
        <v>1.362800767701999E-2</v>
      </c>
      <c r="AG12" s="147">
        <v>0</v>
      </c>
      <c r="AH12" s="147">
        <v>0</v>
      </c>
      <c r="AI12" s="148">
        <v>0</v>
      </c>
      <c r="AJ12" s="148">
        <v>0</v>
      </c>
      <c r="AK12" s="148">
        <v>0</v>
      </c>
      <c r="AL12" s="147">
        <v>0</v>
      </c>
      <c r="AM12" s="148">
        <v>0</v>
      </c>
      <c r="AN12" s="148">
        <v>0</v>
      </c>
      <c r="AO12" s="148">
        <v>0</v>
      </c>
      <c r="AP12" s="148">
        <v>0</v>
      </c>
      <c r="AQ12" s="148">
        <v>0</v>
      </c>
      <c r="AR12" s="147">
        <v>0</v>
      </c>
      <c r="AS12" s="147">
        <v>5.6998039160220098E-3</v>
      </c>
      <c r="AT12" s="148">
        <v>0</v>
      </c>
      <c r="AU12" s="148">
        <v>5.6998039160220098E-3</v>
      </c>
      <c r="AV12" s="148">
        <v>0</v>
      </c>
      <c r="AW12" s="148">
        <v>0</v>
      </c>
      <c r="AX12" s="147">
        <v>0</v>
      </c>
      <c r="AY12" s="148">
        <v>0</v>
      </c>
      <c r="AZ12" s="148">
        <v>0</v>
      </c>
      <c r="BA12" s="148">
        <v>0</v>
      </c>
      <c r="BB12" s="147">
        <v>0</v>
      </c>
      <c r="BC12" s="148">
        <v>0</v>
      </c>
      <c r="BD12" s="147">
        <v>0</v>
      </c>
      <c r="BE12" s="148">
        <v>0</v>
      </c>
      <c r="BF12" s="148">
        <v>0</v>
      </c>
      <c r="BG12" s="148">
        <v>0</v>
      </c>
      <c r="BH12" s="148">
        <v>0</v>
      </c>
      <c r="BI12" s="148">
        <v>0</v>
      </c>
      <c r="BJ12" s="147">
        <v>0</v>
      </c>
      <c r="BK12" s="148">
        <v>0</v>
      </c>
      <c r="BL12" s="148">
        <v>0</v>
      </c>
      <c r="BM12" s="148">
        <v>0</v>
      </c>
      <c r="BN12" s="148">
        <v>0</v>
      </c>
      <c r="BO12" s="147">
        <v>0</v>
      </c>
      <c r="BP12" s="147">
        <v>0</v>
      </c>
      <c r="BQ12" s="147">
        <v>0</v>
      </c>
      <c r="BR12" s="148">
        <v>0</v>
      </c>
      <c r="BS12" s="148">
        <v>0</v>
      </c>
      <c r="BT12" s="147">
        <v>2.5879318716464837E-2</v>
      </c>
      <c r="BU12" s="148">
        <v>1.259714991324612E-2</v>
      </c>
      <c r="BV12" s="148">
        <v>1.3282168803218719E-2</v>
      </c>
      <c r="BW12" s="147">
        <v>2.9066722892135372E-2</v>
      </c>
      <c r="BX12" s="148">
        <v>4.2850566237787385E-3</v>
      </c>
      <c r="BY12" s="148">
        <v>0</v>
      </c>
      <c r="BZ12" s="148">
        <v>2.4781666268356633E-2</v>
      </c>
      <c r="CA12" s="147">
        <v>8.2447197007209823E-3</v>
      </c>
      <c r="CB12" s="147">
        <v>0</v>
      </c>
      <c r="CC12" s="158">
        <v>1213.6344446066225</v>
      </c>
      <c r="CD12" s="159">
        <v>1093.1896163608849</v>
      </c>
      <c r="CE12" s="159">
        <v>0</v>
      </c>
      <c r="CF12" s="159">
        <v>120.44482824573757</v>
      </c>
      <c r="CG12" s="151">
        <v>906.43086270628555</v>
      </c>
      <c r="CH12" s="151">
        <v>0</v>
      </c>
      <c r="CI12" s="151">
        <v>2262.3989999999999</v>
      </c>
      <c r="CJ12" s="149"/>
      <c r="CK12" s="151">
        <v>58155.627899541032</v>
      </c>
    </row>
    <row r="13" spans="1:89" s="157" customFormat="1" ht="26.25" customHeight="1" x14ac:dyDescent="0.25">
      <c r="A13" s="278" t="s">
        <v>32</v>
      </c>
      <c r="B13" s="210" t="s">
        <v>174</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v>0</v>
      </c>
      <c r="CD13" s="148">
        <v>0</v>
      </c>
      <c r="CE13" s="148">
        <v>0</v>
      </c>
      <c r="CF13" s="148">
        <v>0</v>
      </c>
      <c r="CG13" s="153">
        <v>69.846700000000013</v>
      </c>
      <c r="CH13" s="153">
        <v>0</v>
      </c>
      <c r="CI13" s="153">
        <v>59.868600000000001</v>
      </c>
      <c r="CJ13" s="149"/>
      <c r="CK13" s="151">
        <v>129.71530000000001</v>
      </c>
    </row>
    <row r="14" spans="1:89" s="157" customFormat="1" ht="26.25" customHeight="1" x14ac:dyDescent="0.25">
      <c r="A14" s="278" t="s">
        <v>33</v>
      </c>
      <c r="B14" s="210" t="s">
        <v>175</v>
      </c>
      <c r="C14" s="146">
        <v>8783.1749999999993</v>
      </c>
      <c r="D14" s="147">
        <v>0</v>
      </c>
      <c r="E14" s="148">
        <v>0</v>
      </c>
      <c r="F14" s="148">
        <v>0</v>
      </c>
      <c r="G14" s="148">
        <v>0</v>
      </c>
      <c r="H14" s="147">
        <v>0</v>
      </c>
      <c r="I14" s="147">
        <v>8783.1749999999993</v>
      </c>
      <c r="J14" s="148">
        <v>0</v>
      </c>
      <c r="K14" s="148">
        <v>0</v>
      </c>
      <c r="L14" s="148">
        <v>0</v>
      </c>
      <c r="M14" s="148">
        <v>0</v>
      </c>
      <c r="N14" s="148">
        <v>0</v>
      </c>
      <c r="O14" s="148">
        <v>0</v>
      </c>
      <c r="P14" s="148">
        <v>0</v>
      </c>
      <c r="Q14" s="148">
        <v>0</v>
      </c>
      <c r="R14" s="148">
        <v>0</v>
      </c>
      <c r="S14" s="148">
        <v>0</v>
      </c>
      <c r="T14" s="148">
        <v>8783.1749999999993</v>
      </c>
      <c r="U14" s="148">
        <v>0</v>
      </c>
      <c r="V14" s="148">
        <v>0</v>
      </c>
      <c r="W14" s="148">
        <v>0</v>
      </c>
      <c r="X14" s="148">
        <v>0</v>
      </c>
      <c r="Y14" s="148">
        <v>0</v>
      </c>
      <c r="Z14" s="148">
        <v>0</v>
      </c>
      <c r="AA14" s="148">
        <v>0</v>
      </c>
      <c r="AB14" s="148">
        <v>0</v>
      </c>
      <c r="AC14" s="147">
        <v>0</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v>0</v>
      </c>
      <c r="CD14" s="148">
        <v>0</v>
      </c>
      <c r="CE14" s="148">
        <v>0</v>
      </c>
      <c r="CF14" s="148">
        <v>0</v>
      </c>
      <c r="CG14" s="153">
        <v>332.60824000000139</v>
      </c>
      <c r="CH14" s="153">
        <v>0</v>
      </c>
      <c r="CI14" s="153">
        <v>0</v>
      </c>
      <c r="CJ14" s="149"/>
      <c r="CK14" s="151">
        <v>9115.7832400000007</v>
      </c>
    </row>
    <row r="15" spans="1:89" s="157" customFormat="1" ht="26.25" customHeight="1" x14ac:dyDescent="0.25">
      <c r="A15" s="278" t="s">
        <v>34</v>
      </c>
      <c r="B15" s="210" t="s">
        <v>176</v>
      </c>
      <c r="C15" s="146">
        <v>60001.297653695794</v>
      </c>
      <c r="D15" s="147">
        <v>0</v>
      </c>
      <c r="E15" s="148">
        <v>0</v>
      </c>
      <c r="F15" s="148">
        <v>0</v>
      </c>
      <c r="G15" s="148">
        <v>0</v>
      </c>
      <c r="H15" s="147">
        <v>883.37251350078122</v>
      </c>
      <c r="I15" s="147">
        <v>59117.92514019501</v>
      </c>
      <c r="J15" s="148">
        <v>147.885285026189</v>
      </c>
      <c r="K15" s="148">
        <v>0</v>
      </c>
      <c r="L15" s="148">
        <v>0</v>
      </c>
      <c r="M15" s="148">
        <v>0</v>
      </c>
      <c r="N15" s="148">
        <v>0</v>
      </c>
      <c r="O15" s="148">
        <v>0</v>
      </c>
      <c r="P15" s="148">
        <v>10385.8524</v>
      </c>
      <c r="Q15" s="148">
        <v>0</v>
      </c>
      <c r="R15" s="148">
        <v>0</v>
      </c>
      <c r="S15" s="148">
        <v>6275.6017566488226</v>
      </c>
      <c r="T15" s="148">
        <v>41911.295489920005</v>
      </c>
      <c r="U15" s="148">
        <v>162.63455249069006</v>
      </c>
      <c r="V15" s="148">
        <v>17.314080614879348</v>
      </c>
      <c r="W15" s="148">
        <v>11.181946791041371</v>
      </c>
      <c r="X15" s="148">
        <v>107.54054440179053</v>
      </c>
      <c r="Y15" s="148">
        <v>28.367797572412531</v>
      </c>
      <c r="Z15" s="148">
        <v>3.2591749349997716</v>
      </c>
      <c r="AA15" s="148">
        <v>0</v>
      </c>
      <c r="AB15" s="148">
        <v>66.992111794186343</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v>0</v>
      </c>
      <c r="CD15" s="148">
        <v>0</v>
      </c>
      <c r="CE15" s="148">
        <v>0</v>
      </c>
      <c r="CF15" s="148">
        <v>0</v>
      </c>
      <c r="CG15" s="153">
        <v>-2829.3246216957923</v>
      </c>
      <c r="CH15" s="153">
        <v>0</v>
      </c>
      <c r="CI15" s="153">
        <v>535.3972</v>
      </c>
      <c r="CJ15" s="149"/>
      <c r="CK15" s="151">
        <v>57707.370232000001</v>
      </c>
    </row>
    <row r="16" spans="1:89" s="157" customFormat="1" ht="26.25" customHeight="1" x14ac:dyDescent="0.25">
      <c r="A16" s="278" t="s">
        <v>35</v>
      </c>
      <c r="B16" s="210" t="s">
        <v>177</v>
      </c>
      <c r="C16" s="146">
        <v>19.185583856542408</v>
      </c>
      <c r="D16" s="147">
        <v>1.1611310273555329E-3</v>
      </c>
      <c r="E16" s="148">
        <v>1.1611310273555329E-3</v>
      </c>
      <c r="F16" s="148">
        <v>0</v>
      </c>
      <c r="G16" s="148">
        <v>0</v>
      </c>
      <c r="H16" s="147">
        <v>0</v>
      </c>
      <c r="I16" s="147">
        <v>2.0185126122532719</v>
      </c>
      <c r="J16" s="148">
        <v>8.362273605452912E-2</v>
      </c>
      <c r="K16" s="148">
        <v>1.1963768027264563E-2</v>
      </c>
      <c r="L16" s="148">
        <v>1.1963768027264563E-2</v>
      </c>
      <c r="M16" s="148">
        <v>3.5891304081793689E-2</v>
      </c>
      <c r="N16" s="148">
        <v>2.3927536054529127E-2</v>
      </c>
      <c r="O16" s="148">
        <v>1.1963768027264563E-2</v>
      </c>
      <c r="P16" s="148">
        <v>3.5891304081793689E-2</v>
      </c>
      <c r="Q16" s="148">
        <v>0.34694927279067234</v>
      </c>
      <c r="R16" s="148">
        <v>0.11963768027264562</v>
      </c>
      <c r="S16" s="148">
        <v>0.11963768027264562</v>
      </c>
      <c r="T16" s="148">
        <v>0.19142028843623302</v>
      </c>
      <c r="U16" s="148">
        <v>6.5210400000000002E-2</v>
      </c>
      <c r="V16" s="148">
        <v>5.0772861068702291E-3</v>
      </c>
      <c r="W16" s="148">
        <v>0.7255668620938891</v>
      </c>
      <c r="X16" s="148">
        <v>8.6223741598701886E-2</v>
      </c>
      <c r="Y16" s="148">
        <v>0</v>
      </c>
      <c r="Z16" s="148">
        <v>5.9818840136322812E-2</v>
      </c>
      <c r="AA16" s="148">
        <v>8.3746376190851943E-2</v>
      </c>
      <c r="AB16" s="148">
        <v>0</v>
      </c>
      <c r="AC16" s="147">
        <v>7.1782608163587378E-2</v>
      </c>
      <c r="AD16" s="147">
        <v>7.1782608163587378E-2</v>
      </c>
      <c r="AE16" s="148">
        <v>5.9818840136322812E-2</v>
      </c>
      <c r="AF16" s="148">
        <v>1.1963768027264563E-2</v>
      </c>
      <c r="AG16" s="147">
        <v>8.3746376190851943E-2</v>
      </c>
      <c r="AH16" s="147">
        <v>2.2166713779154859</v>
      </c>
      <c r="AI16" s="148">
        <v>7.3311406529955048E-2</v>
      </c>
      <c r="AJ16" s="148">
        <v>0.29531932647091708</v>
      </c>
      <c r="AK16" s="148">
        <v>1.8480406449146138</v>
      </c>
      <c r="AL16" s="147">
        <v>0.28713043265434951</v>
      </c>
      <c r="AM16" s="148">
        <v>1.1963768027264563E-2</v>
      </c>
      <c r="AN16" s="148">
        <v>1.1963768027264563E-2</v>
      </c>
      <c r="AO16" s="148">
        <v>0</v>
      </c>
      <c r="AP16" s="148">
        <v>1.1963768027264563E-2</v>
      </c>
      <c r="AQ16" s="148">
        <v>0.25123912857255581</v>
      </c>
      <c r="AR16" s="147">
        <v>0.50291579351984883</v>
      </c>
      <c r="AS16" s="147">
        <v>8.3746376190851943E-2</v>
      </c>
      <c r="AT16" s="148">
        <v>0</v>
      </c>
      <c r="AU16" s="148">
        <v>2.3927536054529127E-2</v>
      </c>
      <c r="AV16" s="148">
        <v>0</v>
      </c>
      <c r="AW16" s="148">
        <v>5.9818840136322812E-2</v>
      </c>
      <c r="AX16" s="147">
        <v>0</v>
      </c>
      <c r="AY16" s="148">
        <v>0</v>
      </c>
      <c r="AZ16" s="148">
        <v>0</v>
      </c>
      <c r="BA16" s="148">
        <v>0</v>
      </c>
      <c r="BB16" s="147">
        <v>4.6060506904968568</v>
      </c>
      <c r="BC16" s="148">
        <v>0</v>
      </c>
      <c r="BD16" s="147">
        <v>4.6060506904968568</v>
      </c>
      <c r="BE16" s="148">
        <v>0.6340797054450219</v>
      </c>
      <c r="BF16" s="148">
        <v>0</v>
      </c>
      <c r="BG16" s="148">
        <v>3.9719709850518345</v>
      </c>
      <c r="BH16" s="148">
        <v>0</v>
      </c>
      <c r="BI16" s="148">
        <v>0</v>
      </c>
      <c r="BJ16" s="147">
        <v>4.6060506904968568</v>
      </c>
      <c r="BK16" s="148">
        <v>4.6060506904968568</v>
      </c>
      <c r="BL16" s="148">
        <v>0</v>
      </c>
      <c r="BM16" s="148">
        <v>0</v>
      </c>
      <c r="BN16" s="148">
        <v>0</v>
      </c>
      <c r="BO16" s="147">
        <v>0</v>
      </c>
      <c r="BP16" s="147">
        <v>0</v>
      </c>
      <c r="BQ16" s="147">
        <v>0</v>
      </c>
      <c r="BR16" s="148">
        <v>0</v>
      </c>
      <c r="BS16" s="148">
        <v>0</v>
      </c>
      <c r="BT16" s="147">
        <v>1.4216715778422718E-2</v>
      </c>
      <c r="BU16" s="148">
        <v>1.0490389567498582E-2</v>
      </c>
      <c r="BV16" s="148">
        <v>3.7263262109241361E-3</v>
      </c>
      <c r="BW16" s="147">
        <v>1.576575319422175E-2</v>
      </c>
      <c r="BX16" s="148">
        <v>1.2717294488895076E-2</v>
      </c>
      <c r="BY16" s="148">
        <v>3.4337921474355079E-4</v>
      </c>
      <c r="BZ16" s="148">
        <v>2.7050794905831227E-3</v>
      </c>
      <c r="CA16" s="147">
        <v>0</v>
      </c>
      <c r="CB16" s="147">
        <v>0</v>
      </c>
      <c r="CC16" s="158">
        <v>75.626370419053643</v>
      </c>
      <c r="CD16" s="148">
        <v>67.177205081209266</v>
      </c>
      <c r="CE16" s="148">
        <v>1.3399420190536311</v>
      </c>
      <c r="CF16" s="148">
        <v>7.1092233187907388</v>
      </c>
      <c r="CG16" s="153">
        <v>-60109.858389123576</v>
      </c>
      <c r="CH16" s="153">
        <v>0</v>
      </c>
      <c r="CI16" s="153">
        <v>0</v>
      </c>
      <c r="CJ16" s="149"/>
      <c r="CK16" s="151">
        <v>-60015.04643484798</v>
      </c>
    </row>
    <row r="17" spans="1:89" s="157" customFormat="1" ht="26.25" customHeight="1" x14ac:dyDescent="0.25">
      <c r="A17" s="278" t="s">
        <v>36</v>
      </c>
      <c r="B17" s="210" t="s">
        <v>178</v>
      </c>
      <c r="C17" s="146">
        <v>322494.77381585957</v>
      </c>
      <c r="D17" s="147">
        <v>11076.509934700118</v>
      </c>
      <c r="E17" s="148">
        <v>11076.474895891395</v>
      </c>
      <c r="F17" s="148">
        <v>3.5038808723187972E-2</v>
      </c>
      <c r="G17" s="148">
        <v>0</v>
      </c>
      <c r="H17" s="147">
        <v>2126.2798205086665</v>
      </c>
      <c r="I17" s="147">
        <v>224015.62155619211</v>
      </c>
      <c r="J17" s="148">
        <v>35638.968609434545</v>
      </c>
      <c r="K17" s="148">
        <v>3900.8609742729282</v>
      </c>
      <c r="L17" s="148">
        <v>378.79610820994185</v>
      </c>
      <c r="M17" s="148">
        <v>2812.9745039207655</v>
      </c>
      <c r="N17" s="148">
        <v>2284.572475582097</v>
      </c>
      <c r="O17" s="148">
        <v>20855.60519661945</v>
      </c>
      <c r="P17" s="148">
        <v>100205.1274860082</v>
      </c>
      <c r="Q17" s="148">
        <v>3908.9082350917383</v>
      </c>
      <c r="R17" s="148">
        <v>671.43233989889814</v>
      </c>
      <c r="S17" s="148">
        <v>20273.900894095586</v>
      </c>
      <c r="T17" s="148">
        <v>25283.142238504362</v>
      </c>
      <c r="U17" s="148">
        <v>1869.3637652593504</v>
      </c>
      <c r="V17" s="148">
        <v>614.27239795506716</v>
      </c>
      <c r="W17" s="148">
        <v>426.8267703486631</v>
      </c>
      <c r="X17" s="148">
        <v>1711.6420679433302</v>
      </c>
      <c r="Y17" s="148">
        <v>1232.2726406001727</v>
      </c>
      <c r="Z17" s="148">
        <v>314.6080291698072</v>
      </c>
      <c r="AA17" s="148">
        <v>596.02087874233939</v>
      </c>
      <c r="AB17" s="148">
        <v>1036.3259445348622</v>
      </c>
      <c r="AC17" s="147">
        <v>1661.9954540904912</v>
      </c>
      <c r="AD17" s="147">
        <v>1814.9626822093876</v>
      </c>
      <c r="AE17" s="148">
        <v>532.72097650831279</v>
      </c>
      <c r="AF17" s="148">
        <v>1282.2417057010748</v>
      </c>
      <c r="AG17" s="147">
        <v>6618.4485125997362</v>
      </c>
      <c r="AH17" s="147">
        <v>14930.728763638857</v>
      </c>
      <c r="AI17" s="148">
        <v>2079.7892859622434</v>
      </c>
      <c r="AJ17" s="148">
        <v>5363.8654318435401</v>
      </c>
      <c r="AK17" s="148">
        <v>7487.0740458330747</v>
      </c>
      <c r="AL17" s="147">
        <v>4271.603422067009</v>
      </c>
      <c r="AM17" s="148">
        <v>1435.2744947227504</v>
      </c>
      <c r="AN17" s="148">
        <v>11.128309434954044</v>
      </c>
      <c r="AO17" s="148">
        <v>2.8857401293849669</v>
      </c>
      <c r="AP17" s="148">
        <v>2514.4548337935562</v>
      </c>
      <c r="AQ17" s="148">
        <v>307.86004398636391</v>
      </c>
      <c r="AR17" s="147">
        <v>8289.330324150711</v>
      </c>
      <c r="AS17" s="147">
        <v>2709.2874250642949</v>
      </c>
      <c r="AT17" s="148">
        <v>746.78472451008065</v>
      </c>
      <c r="AU17" s="148">
        <v>714.45805649990325</v>
      </c>
      <c r="AV17" s="148">
        <v>213.49665516019408</v>
      </c>
      <c r="AW17" s="148">
        <v>1034.547988894117</v>
      </c>
      <c r="AX17" s="147">
        <v>1496.457240893938</v>
      </c>
      <c r="AY17" s="148">
        <v>747.63782678168559</v>
      </c>
      <c r="AZ17" s="148">
        <v>289.27777226599432</v>
      </c>
      <c r="BA17" s="148">
        <v>459.5416418462579</v>
      </c>
      <c r="BB17" s="147">
        <v>439.17572504920133</v>
      </c>
      <c r="BC17" s="148">
        <v>0</v>
      </c>
      <c r="BD17" s="147">
        <v>9204.5878058356029</v>
      </c>
      <c r="BE17" s="148">
        <v>6407.2004466180315</v>
      </c>
      <c r="BF17" s="148">
        <v>771.25182402466601</v>
      </c>
      <c r="BG17" s="148">
        <v>1370.9411522691728</v>
      </c>
      <c r="BH17" s="148">
        <v>253.46508325787354</v>
      </c>
      <c r="BI17" s="148">
        <v>401.72929966585798</v>
      </c>
      <c r="BJ17" s="147">
        <v>3660.7741407107806</v>
      </c>
      <c r="BK17" s="148">
        <v>187.57579670069271</v>
      </c>
      <c r="BL17" s="148">
        <v>2768.554214045731</v>
      </c>
      <c r="BM17" s="148">
        <v>238.47514168188232</v>
      </c>
      <c r="BN17" s="148">
        <v>466.16898828247463</v>
      </c>
      <c r="BO17" s="147">
        <v>6588.4266669485241</v>
      </c>
      <c r="BP17" s="147">
        <v>6033.9048037819721</v>
      </c>
      <c r="BQ17" s="147">
        <v>9209.6931880595021</v>
      </c>
      <c r="BR17" s="148">
        <v>5383.1697833962908</v>
      </c>
      <c r="BS17" s="148">
        <v>3826.5234046632113</v>
      </c>
      <c r="BT17" s="147">
        <v>3771.7957836403175</v>
      </c>
      <c r="BU17" s="148">
        <v>1976.9963020163987</v>
      </c>
      <c r="BV17" s="148">
        <v>1794.7994816239186</v>
      </c>
      <c r="BW17" s="147">
        <v>3801.5399526029714</v>
      </c>
      <c r="BX17" s="148">
        <v>871.38334307229184</v>
      </c>
      <c r="BY17" s="148">
        <v>275.41805712717218</v>
      </c>
      <c r="BZ17" s="148">
        <v>2654.7385524035071</v>
      </c>
      <c r="CA17" s="147">
        <v>773.65061311533429</v>
      </c>
      <c r="CB17" s="147">
        <v>0</v>
      </c>
      <c r="CC17" s="158">
        <v>139665.9786704685</v>
      </c>
      <c r="CD17" s="148">
        <v>114796.43369983151</v>
      </c>
      <c r="CE17" s="148">
        <v>72.878683230249536</v>
      </c>
      <c r="CF17" s="148">
        <v>24796.666287406733</v>
      </c>
      <c r="CG17" s="153">
        <v>-11270.993578450405</v>
      </c>
      <c r="CH17" s="153">
        <v>54.501224399999046</v>
      </c>
      <c r="CI17" s="153">
        <v>11153.5</v>
      </c>
      <c r="CJ17" s="149"/>
      <c r="CK17" s="151">
        <v>462097.76013227768</v>
      </c>
    </row>
    <row r="18" spans="1:89" s="157" customFormat="1" ht="26.25" customHeight="1" x14ac:dyDescent="0.25">
      <c r="A18" s="278" t="s">
        <v>37</v>
      </c>
      <c r="B18" s="210" t="s">
        <v>179</v>
      </c>
      <c r="C18" s="146">
        <v>18231.333202949987</v>
      </c>
      <c r="D18" s="147">
        <v>274.7748091376219</v>
      </c>
      <c r="E18" s="148">
        <v>9.1594112120559092</v>
      </c>
      <c r="F18" s="148">
        <v>198.38873845196082</v>
      </c>
      <c r="G18" s="148">
        <v>67.226659473605196</v>
      </c>
      <c r="H18" s="147">
        <v>107.13887133040915</v>
      </c>
      <c r="I18" s="147">
        <v>2345.4208909026161</v>
      </c>
      <c r="J18" s="148">
        <v>48.91305078551818</v>
      </c>
      <c r="K18" s="148">
        <v>16.502845312383428</v>
      </c>
      <c r="L18" s="148">
        <v>16.258662698397195</v>
      </c>
      <c r="M18" s="148">
        <v>8.1678105682801938</v>
      </c>
      <c r="N18" s="148">
        <v>24.381311398963632</v>
      </c>
      <c r="O18" s="148">
        <v>1036.4460302065049</v>
      </c>
      <c r="P18" s="148">
        <v>256.37378946871672</v>
      </c>
      <c r="Q18" s="148">
        <v>7.0381931915092917</v>
      </c>
      <c r="R18" s="148">
        <v>32.530267232646011</v>
      </c>
      <c r="S18" s="148">
        <v>162.25847415962437</v>
      </c>
      <c r="T18" s="148">
        <v>1.3575021730666426</v>
      </c>
      <c r="U18" s="148">
        <v>326.15213375710323</v>
      </c>
      <c r="V18" s="148">
        <v>12.36163088026318</v>
      </c>
      <c r="W18" s="148">
        <v>9.8422816069706638</v>
      </c>
      <c r="X18" s="148">
        <v>57.831573477600166</v>
      </c>
      <c r="Y18" s="148">
        <v>21.762264451360643</v>
      </c>
      <c r="Z18" s="148">
        <v>6.0151643407248319</v>
      </c>
      <c r="AA18" s="148">
        <v>19.658778893787463</v>
      </c>
      <c r="AB18" s="148">
        <v>281.56912629919526</v>
      </c>
      <c r="AC18" s="147">
        <v>0</v>
      </c>
      <c r="AD18" s="147">
        <v>68.007493723550581</v>
      </c>
      <c r="AE18" s="148">
        <v>20.989735073263059</v>
      </c>
      <c r="AF18" s="148">
        <v>47.017758650287519</v>
      </c>
      <c r="AG18" s="147">
        <v>1493.9337695200261</v>
      </c>
      <c r="AH18" s="147">
        <v>1116.5862012243647</v>
      </c>
      <c r="AI18" s="148">
        <v>176.20767981904038</v>
      </c>
      <c r="AJ18" s="148">
        <v>741.38449887575382</v>
      </c>
      <c r="AK18" s="148">
        <v>198.99402252957046</v>
      </c>
      <c r="AL18" s="147">
        <v>2727.2923144335728</v>
      </c>
      <c r="AM18" s="148">
        <v>1494.8344527861852</v>
      </c>
      <c r="AN18" s="148">
        <v>2.470741528288209</v>
      </c>
      <c r="AO18" s="148">
        <v>101.41498555599648</v>
      </c>
      <c r="AP18" s="148">
        <v>1082.9604433409925</v>
      </c>
      <c r="AQ18" s="148">
        <v>45.611691222110544</v>
      </c>
      <c r="AR18" s="147">
        <v>103.8074221564962</v>
      </c>
      <c r="AS18" s="147">
        <v>386.41538929197401</v>
      </c>
      <c r="AT18" s="148">
        <v>11.710218201810514</v>
      </c>
      <c r="AU18" s="148">
        <v>67.396797673504125</v>
      </c>
      <c r="AV18" s="148">
        <v>16.093740677727389</v>
      </c>
      <c r="AW18" s="148">
        <v>291.21463273893198</v>
      </c>
      <c r="AX18" s="147">
        <v>219.17273903363977</v>
      </c>
      <c r="AY18" s="148">
        <v>1.903780230155549E-3</v>
      </c>
      <c r="AZ18" s="148">
        <v>51.774964999283604</v>
      </c>
      <c r="BA18" s="148">
        <v>167.39587025412601</v>
      </c>
      <c r="BB18" s="147">
        <v>100.15517218964993</v>
      </c>
      <c r="BC18" s="148">
        <v>0</v>
      </c>
      <c r="BD18" s="147">
        <v>1428.116280410937</v>
      </c>
      <c r="BE18" s="148">
        <v>636.62339308771698</v>
      </c>
      <c r="BF18" s="148">
        <v>669.13044517446474</v>
      </c>
      <c r="BG18" s="148">
        <v>9.080321082407476</v>
      </c>
      <c r="BH18" s="148">
        <v>97.970192879726596</v>
      </c>
      <c r="BI18" s="148">
        <v>15.311928186621433</v>
      </c>
      <c r="BJ18" s="147">
        <v>3400.974613245261</v>
      </c>
      <c r="BK18" s="148">
        <v>2951.639708671456</v>
      </c>
      <c r="BL18" s="148">
        <v>51.206600109601489</v>
      </c>
      <c r="BM18" s="148">
        <v>33.60571425827419</v>
      </c>
      <c r="BN18" s="148">
        <v>364.52259020592948</v>
      </c>
      <c r="BO18" s="147">
        <v>2027.9574411163576</v>
      </c>
      <c r="BP18" s="147">
        <v>143.69648571071951</v>
      </c>
      <c r="BQ18" s="147">
        <v>1794.8470001750552</v>
      </c>
      <c r="BR18" s="148">
        <v>1605.2590545039275</v>
      </c>
      <c r="BS18" s="148">
        <v>189.58794567112778</v>
      </c>
      <c r="BT18" s="147">
        <v>86.831408672734753</v>
      </c>
      <c r="BU18" s="148">
        <v>47.462404600745927</v>
      </c>
      <c r="BV18" s="148">
        <v>39.369004071988826</v>
      </c>
      <c r="BW18" s="147">
        <v>405.78636952418566</v>
      </c>
      <c r="BX18" s="148">
        <v>32.447291873471244</v>
      </c>
      <c r="BY18" s="148">
        <v>10.222074112012805</v>
      </c>
      <c r="BZ18" s="148">
        <v>363.11700353870162</v>
      </c>
      <c r="CA18" s="147">
        <v>0.41853115081172887</v>
      </c>
      <c r="CB18" s="147">
        <v>0</v>
      </c>
      <c r="CC18" s="158">
        <v>40879.564987798985</v>
      </c>
      <c r="CD18" s="148">
        <v>279.10246097257073</v>
      </c>
      <c r="CE18" s="148">
        <v>39708.496529511394</v>
      </c>
      <c r="CF18" s="148">
        <v>891.96599731501874</v>
      </c>
      <c r="CG18" s="153">
        <v>-28590.488287148997</v>
      </c>
      <c r="CH18" s="153">
        <v>-3.5999996725877281E-6</v>
      </c>
      <c r="CI18" s="153">
        <v>218368.6</v>
      </c>
      <c r="CJ18" s="149"/>
      <c r="CK18" s="151">
        <v>248889.00989999998</v>
      </c>
    </row>
    <row r="19" spans="1:89" s="157" customFormat="1" ht="26.25" customHeight="1" x14ac:dyDescent="0.25">
      <c r="A19" s="278" t="s">
        <v>38</v>
      </c>
      <c r="B19" s="210" t="s">
        <v>180</v>
      </c>
      <c r="C19" s="146">
        <v>63086.021079179431</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0</v>
      </c>
      <c r="AD19" s="147">
        <v>0</v>
      </c>
      <c r="AE19" s="148">
        <v>0</v>
      </c>
      <c r="AF19" s="148">
        <v>0</v>
      </c>
      <c r="AG19" s="147">
        <v>0</v>
      </c>
      <c r="AH19" s="147">
        <v>0</v>
      </c>
      <c r="AI19" s="148">
        <v>0</v>
      </c>
      <c r="AJ19" s="148">
        <v>0</v>
      </c>
      <c r="AK19" s="148">
        <v>0</v>
      </c>
      <c r="AL19" s="147">
        <v>61684.5283453472</v>
      </c>
      <c r="AM19" s="148">
        <v>0</v>
      </c>
      <c r="AN19" s="148">
        <v>0</v>
      </c>
      <c r="AO19" s="148">
        <v>61684.5283453472</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1401.4927338322304</v>
      </c>
      <c r="BP19" s="147">
        <v>0</v>
      </c>
      <c r="BQ19" s="147">
        <v>0</v>
      </c>
      <c r="BR19" s="148">
        <v>0</v>
      </c>
      <c r="BS19" s="148">
        <v>0</v>
      </c>
      <c r="BT19" s="147">
        <v>0</v>
      </c>
      <c r="BU19" s="148">
        <v>0</v>
      </c>
      <c r="BV19" s="148">
        <v>0</v>
      </c>
      <c r="BW19" s="147">
        <v>0</v>
      </c>
      <c r="BX19" s="148">
        <v>0</v>
      </c>
      <c r="BY19" s="148">
        <v>0</v>
      </c>
      <c r="BZ19" s="148">
        <v>0</v>
      </c>
      <c r="CA19" s="147">
        <v>0</v>
      </c>
      <c r="CB19" s="147">
        <v>0</v>
      </c>
      <c r="CC19" s="158">
        <v>0</v>
      </c>
      <c r="CD19" s="148">
        <v>0</v>
      </c>
      <c r="CE19" s="148">
        <v>0</v>
      </c>
      <c r="CF19" s="148">
        <v>0</v>
      </c>
      <c r="CG19" s="153">
        <v>-713.47550935143954</v>
      </c>
      <c r="CH19" s="153">
        <v>0</v>
      </c>
      <c r="CI19" s="153">
        <v>88500.7</v>
      </c>
      <c r="CJ19" s="149"/>
      <c r="CK19" s="151">
        <v>150873.245569828</v>
      </c>
    </row>
    <row r="20" spans="1:89" s="157" customFormat="1" ht="26.25" customHeight="1" x14ac:dyDescent="0.25">
      <c r="A20" s="278" t="s">
        <v>39</v>
      </c>
      <c r="B20" s="210" t="s">
        <v>181</v>
      </c>
      <c r="C20" s="146">
        <v>216089.07102869931</v>
      </c>
      <c r="D20" s="147">
        <v>0</v>
      </c>
      <c r="E20" s="148">
        <v>0</v>
      </c>
      <c r="F20" s="148">
        <v>0</v>
      </c>
      <c r="G20" s="148">
        <v>0</v>
      </c>
      <c r="H20" s="147">
        <v>0</v>
      </c>
      <c r="I20" s="147">
        <v>216089.07102869931</v>
      </c>
      <c r="J20" s="148">
        <v>0</v>
      </c>
      <c r="K20" s="148">
        <v>0</v>
      </c>
      <c r="L20" s="148">
        <v>0</v>
      </c>
      <c r="M20" s="148">
        <v>0</v>
      </c>
      <c r="N20" s="148">
        <v>0</v>
      </c>
      <c r="O20" s="148">
        <v>0</v>
      </c>
      <c r="P20" s="148">
        <v>216089.07102869931</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v>0</v>
      </c>
      <c r="CD20" s="148">
        <v>0</v>
      </c>
      <c r="CE20" s="148">
        <v>0</v>
      </c>
      <c r="CF20" s="148">
        <v>0</v>
      </c>
      <c r="CG20" s="153">
        <v>19448.440000000061</v>
      </c>
      <c r="CH20" s="153">
        <v>-2487.1110286993207</v>
      </c>
      <c r="CI20" s="153">
        <v>94195.199999999997</v>
      </c>
      <c r="CJ20" s="149"/>
      <c r="CK20" s="151">
        <v>327245.60000000003</v>
      </c>
    </row>
    <row r="21" spans="1:89" s="157" customFormat="1" ht="26.25" customHeight="1" x14ac:dyDescent="0.25">
      <c r="A21" s="278" t="s">
        <v>40</v>
      </c>
      <c r="B21" s="210" t="s">
        <v>182</v>
      </c>
      <c r="C21" s="146">
        <v>169963.28685564225</v>
      </c>
      <c r="D21" s="147">
        <v>12396.556788787999</v>
      </c>
      <c r="E21" s="148">
        <v>7531.6631911536124</v>
      </c>
      <c r="F21" s="148">
        <v>4040.6190736187673</v>
      </c>
      <c r="G21" s="148">
        <v>824.27452401561868</v>
      </c>
      <c r="H21" s="147">
        <v>394.62497714477911</v>
      </c>
      <c r="I21" s="147">
        <v>19260.954584963209</v>
      </c>
      <c r="J21" s="148">
        <v>3324.880696385103</v>
      </c>
      <c r="K21" s="148">
        <v>376.36733966960315</v>
      </c>
      <c r="L21" s="148">
        <v>721.66445833587591</v>
      </c>
      <c r="M21" s="148">
        <v>455.4199929447891</v>
      </c>
      <c r="N21" s="148">
        <v>213.78686360452434</v>
      </c>
      <c r="O21" s="148">
        <v>7314.7314439364645</v>
      </c>
      <c r="P21" s="148">
        <v>232.36326590429081</v>
      </c>
      <c r="Q21" s="148">
        <v>463.28044987042671</v>
      </c>
      <c r="R21" s="148">
        <v>505.22113881218058</v>
      </c>
      <c r="S21" s="148">
        <v>1470.7141818914749</v>
      </c>
      <c r="T21" s="148">
        <v>1314.2880663538422</v>
      </c>
      <c r="U21" s="148">
        <v>801.11031506126881</v>
      </c>
      <c r="V21" s="148">
        <v>306.70292089552368</v>
      </c>
      <c r="W21" s="148">
        <v>270.62003288700748</v>
      </c>
      <c r="X21" s="148">
        <v>449.31925894697508</v>
      </c>
      <c r="Y21" s="148">
        <v>286.87203281860269</v>
      </c>
      <c r="Z21" s="148">
        <v>75.888159884961567</v>
      </c>
      <c r="AA21" s="148">
        <v>380.46256143374649</v>
      </c>
      <c r="AB21" s="148">
        <v>297.26140532654472</v>
      </c>
      <c r="AC21" s="147">
        <v>936.74557256936305</v>
      </c>
      <c r="AD21" s="147">
        <v>4059.1682085312427</v>
      </c>
      <c r="AE21" s="148">
        <v>129.04387627123987</v>
      </c>
      <c r="AF21" s="148">
        <v>3930.124332260003</v>
      </c>
      <c r="AG21" s="147">
        <v>18833.280592370233</v>
      </c>
      <c r="AH21" s="147">
        <v>17044.554850741944</v>
      </c>
      <c r="AI21" s="148">
        <v>4973.0632100493003</v>
      </c>
      <c r="AJ21" s="148">
        <v>8184.3560649463434</v>
      </c>
      <c r="AK21" s="148">
        <v>3887.1355757463007</v>
      </c>
      <c r="AL21" s="147">
        <v>58202.536436767303</v>
      </c>
      <c r="AM21" s="148">
        <v>44046.756254637265</v>
      </c>
      <c r="AN21" s="148">
        <v>8931.4135887573175</v>
      </c>
      <c r="AO21" s="148">
        <v>7.8610103741688704</v>
      </c>
      <c r="AP21" s="148">
        <v>3795.122401737618</v>
      </c>
      <c r="AQ21" s="148">
        <v>1421.3831812609317</v>
      </c>
      <c r="AR21" s="147">
        <v>3228.7782125839453</v>
      </c>
      <c r="AS21" s="147">
        <v>2948.7268204941556</v>
      </c>
      <c r="AT21" s="148">
        <v>436.49787364336157</v>
      </c>
      <c r="AU21" s="148">
        <v>164.55897147258722</v>
      </c>
      <c r="AV21" s="148">
        <v>275.73936333798116</v>
      </c>
      <c r="AW21" s="148">
        <v>2071.9306120402257</v>
      </c>
      <c r="AX21" s="147">
        <v>0</v>
      </c>
      <c r="AY21" s="148">
        <v>0</v>
      </c>
      <c r="AZ21" s="148">
        <v>0</v>
      </c>
      <c r="BA21" s="148">
        <v>0</v>
      </c>
      <c r="BB21" s="147">
        <v>2470.5352141277231</v>
      </c>
      <c r="BC21" s="148">
        <v>0</v>
      </c>
      <c r="BD21" s="147">
        <v>6120.4658323945378</v>
      </c>
      <c r="BE21" s="148">
        <v>3464.7976514864677</v>
      </c>
      <c r="BF21" s="148">
        <v>2190.6293935739759</v>
      </c>
      <c r="BG21" s="148">
        <v>177.87869727728241</v>
      </c>
      <c r="BH21" s="148">
        <v>50.68881819893123</v>
      </c>
      <c r="BI21" s="148">
        <v>236.4712718578802</v>
      </c>
      <c r="BJ21" s="147">
        <v>6835.2922342235815</v>
      </c>
      <c r="BK21" s="148">
        <v>2081.8569879056859</v>
      </c>
      <c r="BL21" s="148">
        <v>243.08315250028906</v>
      </c>
      <c r="BM21" s="148">
        <v>89.701979191734324</v>
      </c>
      <c r="BN21" s="148">
        <v>4420.6501146258724</v>
      </c>
      <c r="BO21" s="147">
        <v>6716.9803467165602</v>
      </c>
      <c r="BP21" s="147">
        <v>2189.8332767611055</v>
      </c>
      <c r="BQ21" s="147">
        <v>7170.6231827262509</v>
      </c>
      <c r="BR21" s="148">
        <v>4746.8309857029999</v>
      </c>
      <c r="BS21" s="148">
        <v>2423.7921970232505</v>
      </c>
      <c r="BT21" s="147">
        <v>438.40779517809597</v>
      </c>
      <c r="BU21" s="148">
        <v>254.45040958455775</v>
      </c>
      <c r="BV21" s="148">
        <v>183.95738559353822</v>
      </c>
      <c r="BW21" s="147">
        <v>715.22192856024049</v>
      </c>
      <c r="BX21" s="148">
        <v>121.73895747930766</v>
      </c>
      <c r="BY21" s="148">
        <v>217.08527443315737</v>
      </c>
      <c r="BZ21" s="148">
        <v>376.39769664777543</v>
      </c>
      <c r="CA21" s="147">
        <v>0</v>
      </c>
      <c r="CB21" s="147">
        <v>0</v>
      </c>
      <c r="CC21" s="158">
        <v>62452.683103140822</v>
      </c>
      <c r="CD21" s="148">
        <v>0</v>
      </c>
      <c r="CE21" s="148">
        <v>62452.683103140822</v>
      </c>
      <c r="CF21" s="148">
        <v>0</v>
      </c>
      <c r="CG21" s="153">
        <v>-64581.673739383579</v>
      </c>
      <c r="CH21" s="153">
        <v>-3.5999983083456755E-6</v>
      </c>
      <c r="CI21" s="153">
        <v>436842.277734</v>
      </c>
      <c r="CJ21" s="149"/>
      <c r="CK21" s="151">
        <v>604676.57394979952</v>
      </c>
    </row>
    <row r="22" spans="1:89" s="157" customFormat="1" ht="26.25" customHeight="1" x14ac:dyDescent="0.25">
      <c r="A22" s="278" t="s">
        <v>41</v>
      </c>
      <c r="B22" s="210" t="s">
        <v>183</v>
      </c>
      <c r="C22" s="146">
        <v>46276.730278050498</v>
      </c>
      <c r="D22" s="147">
        <v>13184.617189389823</v>
      </c>
      <c r="E22" s="148">
        <v>8145.8866396524127</v>
      </c>
      <c r="F22" s="148">
        <v>2561.4544488346405</v>
      </c>
      <c r="G22" s="148">
        <v>2477.276100902769</v>
      </c>
      <c r="H22" s="147">
        <v>196.92517520198766</v>
      </c>
      <c r="I22" s="147">
        <v>6297.86663324848</v>
      </c>
      <c r="J22" s="148">
        <v>1095.4219158117071</v>
      </c>
      <c r="K22" s="148">
        <v>76.387368674724357</v>
      </c>
      <c r="L22" s="148">
        <v>325.36202578129797</v>
      </c>
      <c r="M22" s="148">
        <v>47.997689687864018</v>
      </c>
      <c r="N22" s="148">
        <v>35.140206449012481</v>
      </c>
      <c r="O22" s="148">
        <v>62.913270034986034</v>
      </c>
      <c r="P22" s="148">
        <v>902.41617911755952</v>
      </c>
      <c r="Q22" s="148">
        <v>57.388458979682397</v>
      </c>
      <c r="R22" s="148">
        <v>551.24239153174869</v>
      </c>
      <c r="S22" s="148">
        <v>1548.3200965915953</v>
      </c>
      <c r="T22" s="148">
        <v>405.76488302739006</v>
      </c>
      <c r="U22" s="148">
        <v>208.80373181176878</v>
      </c>
      <c r="V22" s="148">
        <v>53.085286918090745</v>
      </c>
      <c r="W22" s="148">
        <v>36.833405052729866</v>
      </c>
      <c r="X22" s="148">
        <v>175.040066804254</v>
      </c>
      <c r="Y22" s="148">
        <v>83.038124928208745</v>
      </c>
      <c r="Z22" s="148">
        <v>36.130713082582702</v>
      </c>
      <c r="AA22" s="148">
        <v>478.12040144605447</v>
      </c>
      <c r="AB22" s="148">
        <v>118.46041751722152</v>
      </c>
      <c r="AC22" s="147">
        <v>26.603812010551259</v>
      </c>
      <c r="AD22" s="147">
        <v>1829.3563916485616</v>
      </c>
      <c r="AE22" s="148">
        <v>435.96083543589049</v>
      </c>
      <c r="AF22" s="148">
        <v>1393.3955562126712</v>
      </c>
      <c r="AG22" s="147">
        <v>5510.1971912698982</v>
      </c>
      <c r="AH22" s="147">
        <v>3995.9542986212236</v>
      </c>
      <c r="AI22" s="148">
        <v>566.57908401072746</v>
      </c>
      <c r="AJ22" s="148">
        <v>1107.2023747748794</v>
      </c>
      <c r="AK22" s="148">
        <v>2322.1728398356167</v>
      </c>
      <c r="AL22" s="147">
        <v>1585.3309667715375</v>
      </c>
      <c r="AM22" s="148">
        <v>1299.8489814049058</v>
      </c>
      <c r="AN22" s="148">
        <v>0.53907959503389336</v>
      </c>
      <c r="AO22" s="148">
        <v>0.60635587251758993</v>
      </c>
      <c r="AP22" s="148">
        <v>219.54012496415311</v>
      </c>
      <c r="AQ22" s="148">
        <v>64.796424934927302</v>
      </c>
      <c r="AR22" s="147">
        <v>1347.7014489405417</v>
      </c>
      <c r="AS22" s="147">
        <v>659.65997992934945</v>
      </c>
      <c r="AT22" s="148">
        <v>33.2599404839127</v>
      </c>
      <c r="AU22" s="148">
        <v>516.63741023080547</v>
      </c>
      <c r="AV22" s="148">
        <v>36.626608276106978</v>
      </c>
      <c r="AW22" s="148">
        <v>73.136020938524283</v>
      </c>
      <c r="AX22" s="147">
        <v>267.99187655984673</v>
      </c>
      <c r="AY22" s="148">
        <v>146.3408399543832</v>
      </c>
      <c r="AZ22" s="148">
        <v>66.693444673150623</v>
      </c>
      <c r="BA22" s="148">
        <v>54.957591932312909</v>
      </c>
      <c r="BB22" s="147">
        <v>65.196398869855472</v>
      </c>
      <c r="BC22" s="148">
        <v>0</v>
      </c>
      <c r="BD22" s="147">
        <v>1320.9092067742115</v>
      </c>
      <c r="BE22" s="148">
        <v>842.1045174702225</v>
      </c>
      <c r="BF22" s="148">
        <v>86.476587078908267</v>
      </c>
      <c r="BG22" s="148">
        <v>307.48446151964947</v>
      </c>
      <c r="BH22" s="148">
        <v>34.197178728572538</v>
      </c>
      <c r="BI22" s="148">
        <v>50.646461976858731</v>
      </c>
      <c r="BJ22" s="147">
        <v>466.83824744465147</v>
      </c>
      <c r="BK22" s="148">
        <v>20.079241082950745</v>
      </c>
      <c r="BL22" s="148">
        <v>275.32159491283545</v>
      </c>
      <c r="BM22" s="148">
        <v>25.088854848347562</v>
      </c>
      <c r="BN22" s="148">
        <v>146.34855660051767</v>
      </c>
      <c r="BO22" s="147">
        <v>1319.1417312886626</v>
      </c>
      <c r="BP22" s="147">
        <v>1423.1058975931132</v>
      </c>
      <c r="BQ22" s="147">
        <v>1100.637454090408</v>
      </c>
      <c r="BR22" s="148">
        <v>579.20672617007131</v>
      </c>
      <c r="BS22" s="148">
        <v>521.43072792033661</v>
      </c>
      <c r="BT22" s="147">
        <v>2519.2233629726384</v>
      </c>
      <c r="BU22" s="148">
        <v>1239.3844707424973</v>
      </c>
      <c r="BV22" s="148">
        <v>1279.838892230141</v>
      </c>
      <c r="BW22" s="147">
        <v>2502.1175428862457</v>
      </c>
      <c r="BX22" s="148">
        <v>368.24174075365119</v>
      </c>
      <c r="BY22" s="148">
        <v>102.19665663190843</v>
      </c>
      <c r="BZ22" s="148">
        <v>2031.679145500686</v>
      </c>
      <c r="CA22" s="147">
        <v>657.35547253891411</v>
      </c>
      <c r="CB22" s="147">
        <v>0</v>
      </c>
      <c r="CC22" s="158">
        <v>108471.05499112938</v>
      </c>
      <c r="CD22" s="148">
        <v>99860.052503113548</v>
      </c>
      <c r="CE22" s="148">
        <v>0</v>
      </c>
      <c r="CF22" s="148">
        <v>8611.0024880158307</v>
      </c>
      <c r="CG22" s="153">
        <v>61526.332880650356</v>
      </c>
      <c r="CH22" s="153">
        <v>1.0799999472510535E-5</v>
      </c>
      <c r="CI22" s="153">
        <v>218911.76</v>
      </c>
      <c r="CJ22" s="149"/>
      <c r="CK22" s="151">
        <v>435185.87816063024</v>
      </c>
    </row>
    <row r="23" spans="1:89" s="157" customFormat="1" ht="26.25" customHeight="1" x14ac:dyDescent="0.25">
      <c r="A23" s="278" t="s">
        <v>42</v>
      </c>
      <c r="B23" s="210" t="s">
        <v>184</v>
      </c>
      <c r="C23" s="146">
        <v>23429.812545371969</v>
      </c>
      <c r="D23" s="147">
        <v>409.96316513929224</v>
      </c>
      <c r="E23" s="148">
        <v>409.96316513929224</v>
      </c>
      <c r="F23" s="148">
        <v>0</v>
      </c>
      <c r="G23" s="148">
        <v>0</v>
      </c>
      <c r="H23" s="147">
        <v>68.589730363631901</v>
      </c>
      <c r="I23" s="147">
        <v>3805.9616107041697</v>
      </c>
      <c r="J23" s="148">
        <v>15.969647504403099</v>
      </c>
      <c r="K23" s="148">
        <v>0</v>
      </c>
      <c r="L23" s="148">
        <v>7.1335336708984229</v>
      </c>
      <c r="M23" s="148">
        <v>572.6131747014648</v>
      </c>
      <c r="N23" s="148">
        <v>0</v>
      </c>
      <c r="O23" s="148">
        <v>0.99</v>
      </c>
      <c r="P23" s="148">
        <v>1747.0528162165567</v>
      </c>
      <c r="Q23" s="148">
        <v>74.047008672975608</v>
      </c>
      <c r="R23" s="148">
        <v>13.376521426372836</v>
      </c>
      <c r="S23" s="148">
        <v>923.75164048969805</v>
      </c>
      <c r="T23" s="148">
        <v>405.72228000000001</v>
      </c>
      <c r="U23" s="148">
        <v>0.2062472058148149</v>
      </c>
      <c r="V23" s="148">
        <v>10.478848573483003</v>
      </c>
      <c r="W23" s="148">
        <v>9.4569797978246921</v>
      </c>
      <c r="X23" s="148">
        <v>0.10227078346143612</v>
      </c>
      <c r="Y23" s="148">
        <v>0</v>
      </c>
      <c r="Z23" s="148">
        <v>0</v>
      </c>
      <c r="AA23" s="148">
        <v>11.833049527035417</v>
      </c>
      <c r="AB23" s="148">
        <v>13.227592134181172</v>
      </c>
      <c r="AC23" s="147">
        <v>0</v>
      </c>
      <c r="AD23" s="147">
        <v>0</v>
      </c>
      <c r="AE23" s="148">
        <v>0</v>
      </c>
      <c r="AF23" s="148">
        <v>0</v>
      </c>
      <c r="AG23" s="147">
        <v>131.54267259079214</v>
      </c>
      <c r="AH23" s="147">
        <v>0</v>
      </c>
      <c r="AI23" s="148">
        <v>0</v>
      </c>
      <c r="AJ23" s="148">
        <v>0</v>
      </c>
      <c r="AK23" s="148">
        <v>0</v>
      </c>
      <c r="AL23" s="147">
        <v>19013.755366574082</v>
      </c>
      <c r="AM23" s="148">
        <v>0</v>
      </c>
      <c r="AN23" s="148">
        <v>19013.755366574082</v>
      </c>
      <c r="AO23" s="148">
        <v>0</v>
      </c>
      <c r="AP23" s="148">
        <v>0</v>
      </c>
      <c r="AQ23" s="148">
        <v>0</v>
      </c>
      <c r="AR23" s="147">
        <v>0</v>
      </c>
      <c r="AS23" s="147">
        <v>0</v>
      </c>
      <c r="AT23" s="148">
        <v>0</v>
      </c>
      <c r="AU23" s="148">
        <v>0</v>
      </c>
      <c r="AV23" s="148">
        <v>0</v>
      </c>
      <c r="AW23" s="148">
        <v>0</v>
      </c>
      <c r="AX23" s="147">
        <v>0</v>
      </c>
      <c r="AY23" s="148">
        <v>0</v>
      </c>
      <c r="AZ23" s="148">
        <v>0</v>
      </c>
      <c r="BA23" s="148">
        <v>0</v>
      </c>
      <c r="BB23" s="147">
        <v>0</v>
      </c>
      <c r="BC23" s="148">
        <v>0</v>
      </c>
      <c r="BD23" s="147">
        <v>0</v>
      </c>
      <c r="BE23" s="148">
        <v>0</v>
      </c>
      <c r="BF23" s="148">
        <v>0</v>
      </c>
      <c r="BG23" s="148">
        <v>0</v>
      </c>
      <c r="BH23" s="148">
        <v>0</v>
      </c>
      <c r="BI23" s="148">
        <v>0</v>
      </c>
      <c r="BJ23" s="147">
        <v>0</v>
      </c>
      <c r="BK23" s="148">
        <v>0</v>
      </c>
      <c r="BL23" s="148">
        <v>0</v>
      </c>
      <c r="BM23" s="148">
        <v>0</v>
      </c>
      <c r="BN23" s="148">
        <v>0</v>
      </c>
      <c r="BO23" s="147">
        <v>0</v>
      </c>
      <c r="BP23" s="147">
        <v>0</v>
      </c>
      <c r="BQ23" s="147">
        <v>0</v>
      </c>
      <c r="BR23" s="148">
        <v>0</v>
      </c>
      <c r="BS23" s="148">
        <v>0</v>
      </c>
      <c r="BT23" s="147">
        <v>0</v>
      </c>
      <c r="BU23" s="148">
        <v>0</v>
      </c>
      <c r="BV23" s="148">
        <v>0</v>
      </c>
      <c r="BW23" s="147">
        <v>0</v>
      </c>
      <c r="BX23" s="148">
        <v>0</v>
      </c>
      <c r="BY23" s="148">
        <v>0</v>
      </c>
      <c r="BZ23" s="148">
        <v>0</v>
      </c>
      <c r="CA23" s="147">
        <v>0</v>
      </c>
      <c r="CB23" s="147">
        <v>0</v>
      </c>
      <c r="CC23" s="158">
        <v>0</v>
      </c>
      <c r="CD23" s="148">
        <v>0</v>
      </c>
      <c r="CE23" s="148">
        <v>0</v>
      </c>
      <c r="CF23" s="148">
        <v>0</v>
      </c>
      <c r="CG23" s="153">
        <v>14593.287839501048</v>
      </c>
      <c r="CH23" s="153">
        <v>0</v>
      </c>
      <c r="CI23" s="153">
        <v>465490</v>
      </c>
      <c r="CJ23" s="149"/>
      <c r="CK23" s="151">
        <v>503513.10038487299</v>
      </c>
    </row>
    <row r="24" spans="1:89" s="157" customFormat="1" ht="26.25" customHeight="1" x14ac:dyDescent="0.25">
      <c r="A24" s="278" t="s">
        <v>43</v>
      </c>
      <c r="B24" s="210" t="s">
        <v>185</v>
      </c>
      <c r="C24" s="146">
        <v>108998.20579884102</v>
      </c>
      <c r="D24" s="147">
        <v>99.688571353568335</v>
      </c>
      <c r="E24" s="148">
        <v>99.278754207834041</v>
      </c>
      <c r="F24" s="148">
        <v>0.31113469909027297</v>
      </c>
      <c r="G24" s="148">
        <v>9.8682446644015973E-2</v>
      </c>
      <c r="H24" s="147">
        <v>4.9706460933312737</v>
      </c>
      <c r="I24" s="147">
        <v>108368.59729291171</v>
      </c>
      <c r="J24" s="148">
        <v>97.083733469331492</v>
      </c>
      <c r="K24" s="148">
        <v>13.409596412778582</v>
      </c>
      <c r="L24" s="148">
        <v>1.6772926980167813</v>
      </c>
      <c r="M24" s="148">
        <v>20.363214311334307</v>
      </c>
      <c r="N24" s="148">
        <v>13.755905301735543</v>
      </c>
      <c r="O24" s="148">
        <v>41000.312234902318</v>
      </c>
      <c r="P24" s="148">
        <v>66982.198285862847</v>
      </c>
      <c r="Q24" s="148">
        <v>76.695963210519082</v>
      </c>
      <c r="R24" s="148">
        <v>2.5056886287441622</v>
      </c>
      <c r="S24" s="148">
        <v>44.214706964038001</v>
      </c>
      <c r="T24" s="148">
        <v>18.271627098142233</v>
      </c>
      <c r="U24" s="148">
        <v>28.806951435025521</v>
      </c>
      <c r="V24" s="148">
        <v>9.3389266201678893</v>
      </c>
      <c r="W24" s="148">
        <v>7.5310292814220876</v>
      </c>
      <c r="X24" s="148">
        <v>21.646001528216864</v>
      </c>
      <c r="Y24" s="148">
        <v>9.2057343243282634</v>
      </c>
      <c r="Z24" s="148">
        <v>1.142227300586478</v>
      </c>
      <c r="AA24" s="148">
        <v>2.4708224433841024</v>
      </c>
      <c r="AB24" s="148">
        <v>17.967351118777934</v>
      </c>
      <c r="AC24" s="147">
        <v>9.9040840043309125E-2</v>
      </c>
      <c r="AD24" s="147">
        <v>40.346390012976713</v>
      </c>
      <c r="AE24" s="148">
        <v>7.5054830122502549</v>
      </c>
      <c r="AF24" s="148">
        <v>32.84090700072646</v>
      </c>
      <c r="AG24" s="147">
        <v>40.694266398974563</v>
      </c>
      <c r="AH24" s="147">
        <v>146.48493548205323</v>
      </c>
      <c r="AI24" s="148">
        <v>44.755596292523741</v>
      </c>
      <c r="AJ24" s="148">
        <v>34.761085369479488</v>
      </c>
      <c r="AK24" s="148">
        <v>66.968253820049995</v>
      </c>
      <c r="AL24" s="147">
        <v>12.349268669092163</v>
      </c>
      <c r="AM24" s="148">
        <v>7.5079569226227116</v>
      </c>
      <c r="AN24" s="148">
        <v>0.17699289637993107</v>
      </c>
      <c r="AO24" s="148">
        <v>1.6041472384501791</v>
      </c>
      <c r="AP24" s="148">
        <v>1.3856503746876236</v>
      </c>
      <c r="AQ24" s="148">
        <v>1.6745212369517171</v>
      </c>
      <c r="AR24" s="147">
        <v>24.145509951264106</v>
      </c>
      <c r="AS24" s="147">
        <v>20.470444067125552</v>
      </c>
      <c r="AT24" s="148">
        <v>10.649644645152858</v>
      </c>
      <c r="AU24" s="148">
        <v>7.2518447691049026</v>
      </c>
      <c r="AV24" s="148">
        <v>1.0480033737307961</v>
      </c>
      <c r="AW24" s="148">
        <v>1.5209512791369959</v>
      </c>
      <c r="AX24" s="147">
        <v>3.3522547116625416</v>
      </c>
      <c r="AY24" s="148">
        <v>2.0059149340774618</v>
      </c>
      <c r="AZ24" s="148">
        <v>0.86741609837338673</v>
      </c>
      <c r="BA24" s="148">
        <v>0.47892367921169293</v>
      </c>
      <c r="BB24" s="147">
        <v>1.8761291403976272</v>
      </c>
      <c r="BC24" s="148">
        <v>0</v>
      </c>
      <c r="BD24" s="147">
        <v>21.897690025072553</v>
      </c>
      <c r="BE24" s="148">
        <v>9.5369942870368369</v>
      </c>
      <c r="BF24" s="148">
        <v>2.3357485993249472</v>
      </c>
      <c r="BG24" s="148">
        <v>7.3393242871387567</v>
      </c>
      <c r="BH24" s="148">
        <v>0.28774457853010366</v>
      </c>
      <c r="BI24" s="148">
        <v>2.3978782730419077</v>
      </c>
      <c r="BJ24" s="147">
        <v>7.2709790609060594</v>
      </c>
      <c r="BK24" s="148">
        <v>0.66616245953841724</v>
      </c>
      <c r="BL24" s="148">
        <v>1.7798226254641898</v>
      </c>
      <c r="BM24" s="148">
        <v>0.34525838289371552</v>
      </c>
      <c r="BN24" s="148">
        <v>4.4797355930097371</v>
      </c>
      <c r="BO24" s="147">
        <v>25.813799456677675</v>
      </c>
      <c r="BP24" s="147">
        <v>30.919928598428161</v>
      </c>
      <c r="BQ24" s="147">
        <v>25.219438900946059</v>
      </c>
      <c r="BR24" s="148">
        <v>11.778085382590195</v>
      </c>
      <c r="BS24" s="148">
        <v>13.441353518355864</v>
      </c>
      <c r="BT24" s="147">
        <v>39.121585188955677</v>
      </c>
      <c r="BU24" s="148">
        <v>20.74595148583952</v>
      </c>
      <c r="BV24" s="148">
        <v>18.375633703116161</v>
      </c>
      <c r="BW24" s="147">
        <v>77.341974439780856</v>
      </c>
      <c r="BX24" s="148">
        <v>48.760310317525246</v>
      </c>
      <c r="BY24" s="148">
        <v>3.0237872867485933</v>
      </c>
      <c r="BZ24" s="148">
        <v>25.55787683550702</v>
      </c>
      <c r="CA24" s="147">
        <v>7.5456535380773886</v>
      </c>
      <c r="CB24" s="147">
        <v>0</v>
      </c>
      <c r="CC24" s="158">
        <v>5009.075428136357</v>
      </c>
      <c r="CD24" s="148">
        <v>1254.2167417659687</v>
      </c>
      <c r="CE24" s="148">
        <v>449.04237363624571</v>
      </c>
      <c r="CF24" s="148">
        <v>3305.8163127341422</v>
      </c>
      <c r="CG24" s="153">
        <v>-3326.3285531006113</v>
      </c>
      <c r="CH24" s="153">
        <v>-548.51867806744121</v>
      </c>
      <c r="CI24" s="153">
        <v>40834</v>
      </c>
      <c r="CJ24" s="149"/>
      <c r="CK24" s="151">
        <v>150966.43399580935</v>
      </c>
    </row>
    <row r="25" spans="1:89" s="157" customFormat="1" ht="26.25" customHeight="1" x14ac:dyDescent="0.25">
      <c r="A25" s="278" t="s">
        <v>44</v>
      </c>
      <c r="B25" s="210" t="s">
        <v>186</v>
      </c>
      <c r="C25" s="146">
        <v>29594.102218945452</v>
      </c>
      <c r="D25" s="147">
        <v>90.465284311483273</v>
      </c>
      <c r="E25" s="148">
        <v>0</v>
      </c>
      <c r="F25" s="148">
        <v>0</v>
      </c>
      <c r="G25" s="148">
        <v>90.465284311483273</v>
      </c>
      <c r="H25" s="147">
        <v>3.9126417350146037</v>
      </c>
      <c r="I25" s="147">
        <v>25537.941259354509</v>
      </c>
      <c r="J25" s="148">
        <v>42.109004716493075</v>
      </c>
      <c r="K25" s="148">
        <v>0.10007999999999999</v>
      </c>
      <c r="L25" s="148">
        <v>11.311601337574967</v>
      </c>
      <c r="M25" s="148">
        <v>2.8459670678776403</v>
      </c>
      <c r="N25" s="148">
        <v>1.8606016879607385</v>
      </c>
      <c r="O25" s="148">
        <v>11752.840051615551</v>
      </c>
      <c r="P25" s="148">
        <v>2263.6041357816566</v>
      </c>
      <c r="Q25" s="148">
        <v>0</v>
      </c>
      <c r="R25" s="148">
        <v>12.540661670604489</v>
      </c>
      <c r="S25" s="148">
        <v>9874.241758556238</v>
      </c>
      <c r="T25" s="148">
        <v>257.1545460733447</v>
      </c>
      <c r="U25" s="148">
        <v>6.9943064700466691</v>
      </c>
      <c r="V25" s="148">
        <v>5.2571388590616808</v>
      </c>
      <c r="W25" s="148">
        <v>4.7444769943822598</v>
      </c>
      <c r="X25" s="148">
        <v>3.4682322101533307</v>
      </c>
      <c r="Y25" s="148">
        <v>0.92713192742721784</v>
      </c>
      <c r="Z25" s="148">
        <v>2.7207019873600844</v>
      </c>
      <c r="AA25" s="148">
        <v>1293.0992776032249</v>
      </c>
      <c r="AB25" s="148">
        <v>2.1215847955531864</v>
      </c>
      <c r="AC25" s="147">
        <v>0.50704774177084577</v>
      </c>
      <c r="AD25" s="147">
        <v>0</v>
      </c>
      <c r="AE25" s="148">
        <v>0</v>
      </c>
      <c r="AF25" s="148">
        <v>0</v>
      </c>
      <c r="AG25" s="147">
        <v>3299.5478525841277</v>
      </c>
      <c r="AH25" s="147">
        <v>399.37765256614682</v>
      </c>
      <c r="AI25" s="148">
        <v>329.42621517508445</v>
      </c>
      <c r="AJ25" s="148">
        <v>69.951437391062385</v>
      </c>
      <c r="AK25" s="148">
        <v>0</v>
      </c>
      <c r="AL25" s="147">
        <v>0</v>
      </c>
      <c r="AM25" s="148">
        <v>0</v>
      </c>
      <c r="AN25" s="148">
        <v>0</v>
      </c>
      <c r="AO25" s="148">
        <v>0</v>
      </c>
      <c r="AP25" s="148">
        <v>0</v>
      </c>
      <c r="AQ25" s="148">
        <v>0</v>
      </c>
      <c r="AR25" s="147">
        <v>0</v>
      </c>
      <c r="AS25" s="147">
        <v>110.87694098812791</v>
      </c>
      <c r="AT25" s="148">
        <v>1.5070294045787913</v>
      </c>
      <c r="AU25" s="148">
        <v>0</v>
      </c>
      <c r="AV25" s="148">
        <v>0</v>
      </c>
      <c r="AW25" s="148">
        <v>109.36991158354913</v>
      </c>
      <c r="AX25" s="147">
        <v>0</v>
      </c>
      <c r="AY25" s="148">
        <v>0</v>
      </c>
      <c r="AZ25" s="148">
        <v>0</v>
      </c>
      <c r="BA25" s="148">
        <v>0</v>
      </c>
      <c r="BB25" s="147">
        <v>41.106355490912343</v>
      </c>
      <c r="BC25" s="148">
        <v>0</v>
      </c>
      <c r="BD25" s="147">
        <v>66.063596838805054</v>
      </c>
      <c r="BE25" s="148">
        <v>48.826296041189522</v>
      </c>
      <c r="BF25" s="148">
        <v>1.7417114480046711</v>
      </c>
      <c r="BG25" s="148">
        <v>15.49558934961086</v>
      </c>
      <c r="BH25" s="148">
        <v>0</v>
      </c>
      <c r="BI25" s="148">
        <v>0</v>
      </c>
      <c r="BJ25" s="147">
        <v>44.303587334552788</v>
      </c>
      <c r="BK25" s="148">
        <v>8.0453724403549618</v>
      </c>
      <c r="BL25" s="148">
        <v>0</v>
      </c>
      <c r="BM25" s="148">
        <v>0</v>
      </c>
      <c r="BN25" s="148">
        <v>36.258214894197828</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v>0.37937520000000002</v>
      </c>
      <c r="CD25" s="148">
        <v>0</v>
      </c>
      <c r="CE25" s="148">
        <v>0.37937520000000002</v>
      </c>
      <c r="CF25" s="148">
        <v>0</v>
      </c>
      <c r="CG25" s="153">
        <v>74667.788405854546</v>
      </c>
      <c r="CH25" s="153">
        <v>0</v>
      </c>
      <c r="CI25" s="153">
        <v>222085.04</v>
      </c>
      <c r="CJ25" s="149"/>
      <c r="CK25" s="151">
        <v>326347.31</v>
      </c>
    </row>
    <row r="26" spans="1:89" s="157" customFormat="1" ht="26.25" customHeight="1" x14ac:dyDescent="0.25">
      <c r="A26" s="278" t="s">
        <v>45</v>
      </c>
      <c r="B26" s="210" t="s">
        <v>187</v>
      </c>
      <c r="C26" s="146">
        <v>0</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0</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v>0</v>
      </c>
      <c r="CD26" s="148">
        <v>0</v>
      </c>
      <c r="CE26" s="148">
        <v>0</v>
      </c>
      <c r="CF26" s="148">
        <v>0</v>
      </c>
      <c r="CG26" s="153">
        <v>0</v>
      </c>
      <c r="CH26" s="153">
        <v>0</v>
      </c>
      <c r="CI26" s="153">
        <v>0</v>
      </c>
      <c r="CJ26" s="149"/>
      <c r="CK26" s="151">
        <v>0</v>
      </c>
    </row>
    <row r="27" spans="1:89" s="157" customFormat="1" ht="26.25" customHeight="1" x14ac:dyDescent="0.25">
      <c r="A27" s="278" t="s">
        <v>46</v>
      </c>
      <c r="B27" s="210" t="s">
        <v>188</v>
      </c>
      <c r="C27" s="146">
        <v>20947.243607971195</v>
      </c>
      <c r="D27" s="147">
        <v>355.09703172851192</v>
      </c>
      <c r="E27" s="148">
        <v>355.09703172851192</v>
      </c>
      <c r="F27" s="148">
        <v>0</v>
      </c>
      <c r="G27" s="148">
        <v>0</v>
      </c>
      <c r="H27" s="147">
        <v>27.46908238170246</v>
      </c>
      <c r="I27" s="147">
        <v>12440.393262092752</v>
      </c>
      <c r="J27" s="148">
        <v>1679.3195108476732</v>
      </c>
      <c r="K27" s="148">
        <v>0.28655399999999998</v>
      </c>
      <c r="L27" s="148">
        <v>417.72497647654211</v>
      </c>
      <c r="M27" s="148">
        <v>7111.4446942781397</v>
      </c>
      <c r="N27" s="148">
        <v>1603.5397415361617</v>
      </c>
      <c r="O27" s="148">
        <v>6.0896967691490751</v>
      </c>
      <c r="P27" s="148">
        <v>52.177374971142584</v>
      </c>
      <c r="Q27" s="148">
        <v>58.91552138785741</v>
      </c>
      <c r="R27" s="148">
        <v>552.55872380285928</v>
      </c>
      <c r="S27" s="148">
        <v>482.82598560857389</v>
      </c>
      <c r="T27" s="148">
        <v>0</v>
      </c>
      <c r="U27" s="148">
        <v>5.7676808347397728</v>
      </c>
      <c r="V27" s="148">
        <v>2.7247335849000232</v>
      </c>
      <c r="W27" s="148">
        <v>1.840285988001646</v>
      </c>
      <c r="X27" s="148">
        <v>6.6049351118003932</v>
      </c>
      <c r="Y27" s="148">
        <v>3.9499101880217133</v>
      </c>
      <c r="Z27" s="148">
        <v>0.45380499657893547</v>
      </c>
      <c r="AA27" s="148">
        <v>451.22020359112213</v>
      </c>
      <c r="AB27" s="148">
        <v>2.9489281194869328</v>
      </c>
      <c r="AC27" s="147">
        <v>0</v>
      </c>
      <c r="AD27" s="147">
        <v>523.29177854279965</v>
      </c>
      <c r="AE27" s="148">
        <v>1.1706686110759108</v>
      </c>
      <c r="AF27" s="148">
        <v>522.12110993172371</v>
      </c>
      <c r="AG27" s="147">
        <v>7073.9122387254465</v>
      </c>
      <c r="AH27" s="147">
        <v>73.728797252031839</v>
      </c>
      <c r="AI27" s="148">
        <v>10.40129911977014</v>
      </c>
      <c r="AJ27" s="148">
        <v>18.410685408046952</v>
      </c>
      <c r="AK27" s="148">
        <v>44.916812724214751</v>
      </c>
      <c r="AL27" s="147">
        <v>0.40301921478469854</v>
      </c>
      <c r="AM27" s="148">
        <v>0.30681135534257792</v>
      </c>
      <c r="AN27" s="148">
        <v>6.4579318128982276E-4</v>
      </c>
      <c r="AO27" s="148">
        <v>6.7023555269322239E-4</v>
      </c>
      <c r="AP27" s="148">
        <v>2.9271669416471371E-2</v>
      </c>
      <c r="AQ27" s="148">
        <v>6.5620161291666187E-2</v>
      </c>
      <c r="AR27" s="147">
        <v>22.841699480746076</v>
      </c>
      <c r="AS27" s="147">
        <v>276.953672744139</v>
      </c>
      <c r="AT27" s="148">
        <v>276.5674934236215</v>
      </c>
      <c r="AU27" s="148">
        <v>0.10762485729405603</v>
      </c>
      <c r="AV27" s="148">
        <v>3.3131005712046871E-2</v>
      </c>
      <c r="AW27" s="148">
        <v>0.24542345751138342</v>
      </c>
      <c r="AX27" s="147">
        <v>0.27862843041498697</v>
      </c>
      <c r="AY27" s="148">
        <v>0.12730051033229203</v>
      </c>
      <c r="AZ27" s="148">
        <v>3.8678235894150051E-2</v>
      </c>
      <c r="BA27" s="148">
        <v>0.1126496841885449</v>
      </c>
      <c r="BB27" s="147">
        <v>0.16839599803180333</v>
      </c>
      <c r="BC27" s="148">
        <v>0</v>
      </c>
      <c r="BD27" s="147">
        <v>13.084083660593835</v>
      </c>
      <c r="BE27" s="148">
        <v>3.3904923517269872</v>
      </c>
      <c r="BF27" s="148">
        <v>0.19983228911368969</v>
      </c>
      <c r="BG27" s="148">
        <v>9.1929856412960316</v>
      </c>
      <c r="BH27" s="148">
        <v>6.0046848249251321E-2</v>
      </c>
      <c r="BI27" s="148">
        <v>0.24072653020787532</v>
      </c>
      <c r="BJ27" s="147">
        <v>0.85314340981198156</v>
      </c>
      <c r="BK27" s="148">
        <v>5.0274973681664829E-2</v>
      </c>
      <c r="BL27" s="148">
        <v>0.76959386457104761</v>
      </c>
      <c r="BM27" s="148">
        <v>2.3130201991217159E-3</v>
      </c>
      <c r="BN27" s="148">
        <v>3.0961551360147475E-2</v>
      </c>
      <c r="BO27" s="147">
        <v>1.7896458803912945</v>
      </c>
      <c r="BP27" s="147">
        <v>41.936284129268913</v>
      </c>
      <c r="BQ27" s="147">
        <v>91.306702193890942</v>
      </c>
      <c r="BR27" s="148">
        <v>60.750672648539172</v>
      </c>
      <c r="BS27" s="148">
        <v>30.55602954535177</v>
      </c>
      <c r="BT27" s="147">
        <v>0.78719808290159121</v>
      </c>
      <c r="BU27" s="148">
        <v>0.39683561024204511</v>
      </c>
      <c r="BV27" s="148">
        <v>0.39036247265954604</v>
      </c>
      <c r="BW27" s="147">
        <v>2.9489440229814754</v>
      </c>
      <c r="BX27" s="148">
        <v>5.6130455462806726E-2</v>
      </c>
      <c r="BY27" s="148">
        <v>2.4585709279606833</v>
      </c>
      <c r="BZ27" s="148">
        <v>0.43424263955798553</v>
      </c>
      <c r="CA27" s="147">
        <v>0</v>
      </c>
      <c r="CB27" s="147">
        <v>0</v>
      </c>
      <c r="CC27" s="158">
        <v>24679.45723320757</v>
      </c>
      <c r="CD27" s="148">
        <v>5904.0687379202445</v>
      </c>
      <c r="CE27" s="148">
        <v>0</v>
      </c>
      <c r="CF27" s="148">
        <v>18775.388495287323</v>
      </c>
      <c r="CG27" s="153">
        <v>1703.5248693422182</v>
      </c>
      <c r="CH27" s="153">
        <v>1.9600000000064028</v>
      </c>
      <c r="CI27" s="153">
        <v>0</v>
      </c>
      <c r="CJ27" s="149"/>
      <c r="CK27" s="151">
        <v>47332.185710520993</v>
      </c>
    </row>
    <row r="28" spans="1:89" s="157" customFormat="1" ht="26.25" customHeight="1" x14ac:dyDescent="0.25">
      <c r="A28" s="278" t="s">
        <v>47</v>
      </c>
      <c r="B28" s="210" t="s">
        <v>189</v>
      </c>
      <c r="C28" s="146">
        <v>10730.110716114468</v>
      </c>
      <c r="D28" s="147">
        <v>817.86711200423315</v>
      </c>
      <c r="E28" s="148">
        <v>523.8880410123254</v>
      </c>
      <c r="F28" s="148">
        <v>242.01069027756927</v>
      </c>
      <c r="G28" s="148">
        <v>51.968380714338522</v>
      </c>
      <c r="H28" s="147">
        <v>29.867604604336407</v>
      </c>
      <c r="I28" s="147">
        <v>1417.9597377843324</v>
      </c>
      <c r="J28" s="148">
        <v>274.03710086755211</v>
      </c>
      <c r="K28" s="148">
        <v>22.796630500840429</v>
      </c>
      <c r="L28" s="148">
        <v>42.273175838132019</v>
      </c>
      <c r="M28" s="148">
        <v>27.030117588341497</v>
      </c>
      <c r="N28" s="148">
        <v>13.946926334250339</v>
      </c>
      <c r="O28" s="148">
        <v>490.45587564212042</v>
      </c>
      <c r="P28" s="148">
        <v>53.795518341025684</v>
      </c>
      <c r="Q28" s="148">
        <v>28.065563687263431</v>
      </c>
      <c r="R28" s="148">
        <v>30.49669346831724</v>
      </c>
      <c r="S28" s="148">
        <v>95.567045829180245</v>
      </c>
      <c r="T28" s="148">
        <v>75.882551468136143</v>
      </c>
      <c r="U28" s="148">
        <v>78.930115878994727</v>
      </c>
      <c r="V28" s="148">
        <v>24.202822265576827</v>
      </c>
      <c r="W28" s="148">
        <v>19.936299442548705</v>
      </c>
      <c r="X28" s="148">
        <v>44.107693627703213</v>
      </c>
      <c r="Y28" s="148">
        <v>27.265705997703158</v>
      </c>
      <c r="Z28" s="148">
        <v>5.8365598550546505</v>
      </c>
      <c r="AA28" s="148">
        <v>22.539612051730799</v>
      </c>
      <c r="AB28" s="148">
        <v>40.793729099860954</v>
      </c>
      <c r="AC28" s="147">
        <v>54.022467434811475</v>
      </c>
      <c r="AD28" s="147">
        <v>250.25209228512256</v>
      </c>
      <c r="AE28" s="148">
        <v>8.8159209409099635</v>
      </c>
      <c r="AF28" s="148">
        <v>241.4361713442126</v>
      </c>
      <c r="AG28" s="147">
        <v>1154.460717009478</v>
      </c>
      <c r="AH28" s="147">
        <v>1057.6577874691804</v>
      </c>
      <c r="AI28" s="148">
        <v>298.48138222411802</v>
      </c>
      <c r="AJ28" s="148">
        <v>521.84359347062855</v>
      </c>
      <c r="AK28" s="148">
        <v>237.33281177443382</v>
      </c>
      <c r="AL28" s="147">
        <v>3038.5310776963006</v>
      </c>
      <c r="AM28" s="148">
        <v>2637.7827971169922</v>
      </c>
      <c r="AN28" s="148">
        <v>24.376409992130775</v>
      </c>
      <c r="AO28" s="148">
        <v>0.748144598980648</v>
      </c>
      <c r="AP28" s="148">
        <v>290.62610208560187</v>
      </c>
      <c r="AQ28" s="148">
        <v>84.997623902595123</v>
      </c>
      <c r="AR28" s="147">
        <v>193.08569566403179</v>
      </c>
      <c r="AS28" s="147">
        <v>195.80735332032287</v>
      </c>
      <c r="AT28" s="148">
        <v>25.979963296748423</v>
      </c>
      <c r="AU28" s="148">
        <v>13.936170918782247</v>
      </c>
      <c r="AV28" s="148">
        <v>16.968095770493807</v>
      </c>
      <c r="AW28" s="148">
        <v>138.9231233342984</v>
      </c>
      <c r="AX28" s="147">
        <v>14.653478050350614</v>
      </c>
      <c r="AY28" s="148">
        <v>6.1577003180645677E-2</v>
      </c>
      <c r="AZ28" s="148">
        <v>3.448154137100313</v>
      </c>
      <c r="BA28" s="148">
        <v>11.143746910069655</v>
      </c>
      <c r="BB28" s="147">
        <v>149.16079128404013</v>
      </c>
      <c r="BC28" s="148">
        <v>0</v>
      </c>
      <c r="BD28" s="147">
        <v>448.42644710357831</v>
      </c>
      <c r="BE28" s="148">
        <v>242.64196613296278</v>
      </c>
      <c r="BF28" s="148">
        <v>170.78618633281843</v>
      </c>
      <c r="BG28" s="148">
        <v>10.860649424387638</v>
      </c>
      <c r="BH28" s="148">
        <v>9.4474459075992243</v>
      </c>
      <c r="BI28" s="148">
        <v>14.690199305810257</v>
      </c>
      <c r="BJ28" s="147">
        <v>619.77047180530349</v>
      </c>
      <c r="BK28" s="148">
        <v>315.59211793413971</v>
      </c>
      <c r="BL28" s="148">
        <v>17.81424828983728</v>
      </c>
      <c r="BM28" s="148">
        <v>7.4007290554386325</v>
      </c>
      <c r="BN28" s="148">
        <v>278.96337652588778</v>
      </c>
      <c r="BO28" s="147">
        <v>521.19480087215095</v>
      </c>
      <c r="BP28" s="147">
        <v>135.81788446758151</v>
      </c>
      <c r="BQ28" s="147">
        <v>532.57692974483871</v>
      </c>
      <c r="BR28" s="148">
        <v>380.18944909224592</v>
      </c>
      <c r="BS28" s="148">
        <v>152.38748065259284</v>
      </c>
      <c r="BT28" s="147">
        <v>30.931951417348891</v>
      </c>
      <c r="BU28" s="148">
        <v>17.768158035613517</v>
      </c>
      <c r="BV28" s="148">
        <v>13.163793381735374</v>
      </c>
      <c r="BW28" s="147">
        <v>68.066316097125309</v>
      </c>
      <c r="BX28" s="148">
        <v>9.1573358448012527</v>
      </c>
      <c r="BY28" s="148">
        <v>13.216722891173996</v>
      </c>
      <c r="BZ28" s="148">
        <v>45.69225736115007</v>
      </c>
      <c r="CA28" s="147">
        <v>0</v>
      </c>
      <c r="CB28" s="147">
        <v>0</v>
      </c>
      <c r="CC28" s="158">
        <v>6254.1585177678116</v>
      </c>
      <c r="CD28" s="148">
        <v>0</v>
      </c>
      <c r="CE28" s="148">
        <v>6234.1608269835488</v>
      </c>
      <c r="CF28" s="148">
        <v>19.997690784262666</v>
      </c>
      <c r="CG28" s="153">
        <v>-8292.9351152893069</v>
      </c>
      <c r="CH28" s="153">
        <v>0</v>
      </c>
      <c r="CI28" s="153">
        <v>16451.085888000001</v>
      </c>
      <c r="CJ28" s="149"/>
      <c r="CK28" s="151">
        <v>25142.420006592976</v>
      </c>
    </row>
    <row r="29" spans="1:89" s="157" customFormat="1" ht="26.25" customHeight="1" x14ac:dyDescent="0.25">
      <c r="A29" s="278" t="s">
        <v>48</v>
      </c>
      <c r="B29" s="210" t="s">
        <v>190</v>
      </c>
      <c r="C29" s="146">
        <v>4181.5731356320575</v>
      </c>
      <c r="D29" s="147">
        <v>1334.2064251223237</v>
      </c>
      <c r="E29" s="148">
        <v>1334.2064251223237</v>
      </c>
      <c r="F29" s="148">
        <v>0</v>
      </c>
      <c r="G29" s="148">
        <v>0</v>
      </c>
      <c r="H29" s="147">
        <v>0</v>
      </c>
      <c r="I29" s="147">
        <v>1362.6955263425366</v>
      </c>
      <c r="J29" s="148">
        <v>825.44907430452986</v>
      </c>
      <c r="K29" s="148">
        <v>0</v>
      </c>
      <c r="L29" s="148">
        <v>9.6170183777837543</v>
      </c>
      <c r="M29" s="148">
        <v>283.81601593524363</v>
      </c>
      <c r="N29" s="148">
        <v>47.415792302379586</v>
      </c>
      <c r="O29" s="148">
        <v>0.19454656572367554</v>
      </c>
      <c r="P29" s="148">
        <v>170.68348222039248</v>
      </c>
      <c r="Q29" s="148">
        <v>6.626517779607469</v>
      </c>
      <c r="R29" s="148">
        <v>10.661954055536691</v>
      </c>
      <c r="S29" s="148">
        <v>0</v>
      </c>
      <c r="T29" s="148">
        <v>0</v>
      </c>
      <c r="U29" s="148">
        <v>0</v>
      </c>
      <c r="V29" s="148">
        <v>0</v>
      </c>
      <c r="W29" s="148">
        <v>0</v>
      </c>
      <c r="X29" s="148">
        <v>0</v>
      </c>
      <c r="Y29" s="148">
        <v>0</v>
      </c>
      <c r="Z29" s="148">
        <v>0</v>
      </c>
      <c r="AA29" s="148">
        <v>8.2311248013398384</v>
      </c>
      <c r="AB29" s="148">
        <v>0</v>
      </c>
      <c r="AC29" s="147">
        <v>0</v>
      </c>
      <c r="AD29" s="147">
        <v>1300.348116802274</v>
      </c>
      <c r="AE29" s="148">
        <v>0.10030099616415321</v>
      </c>
      <c r="AF29" s="148">
        <v>1300.2478158061099</v>
      </c>
      <c r="AG29" s="147">
        <v>162.94779105381463</v>
      </c>
      <c r="AH29" s="147">
        <v>5.9690776378591242</v>
      </c>
      <c r="AI29" s="148">
        <v>0.89116651223394383</v>
      </c>
      <c r="AJ29" s="148">
        <v>1.2295111445093325</v>
      </c>
      <c r="AK29" s="148">
        <v>3.8483999811158474</v>
      </c>
      <c r="AL29" s="147">
        <v>3.4530035514532882E-2</v>
      </c>
      <c r="AM29" s="148">
        <v>2.6287101477037104E-2</v>
      </c>
      <c r="AN29" s="148">
        <v>5.5330516925585033E-5</v>
      </c>
      <c r="AO29" s="148">
        <v>5.7424699837111159E-5</v>
      </c>
      <c r="AP29" s="148">
        <v>2.5079493667823942E-3</v>
      </c>
      <c r="AQ29" s="148">
        <v>5.6222294539506838E-3</v>
      </c>
      <c r="AR29" s="147">
        <v>2.6737058989529938</v>
      </c>
      <c r="AS29" s="147">
        <v>0.2435749424055195</v>
      </c>
      <c r="AT29" s="148">
        <v>2.9651891275126407E-2</v>
      </c>
      <c r="AU29" s="148">
        <v>9.2211239769190902E-3</v>
      </c>
      <c r="AV29" s="148">
        <v>2.8386110684085544E-3</v>
      </c>
      <c r="AW29" s="148">
        <v>0.20186331608506544</v>
      </c>
      <c r="AX29" s="147">
        <v>0.20664660096337101</v>
      </c>
      <c r="AY29" s="148">
        <v>9.7402803394352075E-2</v>
      </c>
      <c r="AZ29" s="148">
        <v>2.9131925362511791E-2</v>
      </c>
      <c r="BA29" s="148">
        <v>8.0111872206507131E-2</v>
      </c>
      <c r="BB29" s="147">
        <v>6.9732829314549896E-2</v>
      </c>
      <c r="BC29" s="148">
        <v>0</v>
      </c>
      <c r="BD29" s="147">
        <v>2.2451298165187894</v>
      </c>
      <c r="BE29" s="148">
        <v>1.1826065240541679</v>
      </c>
      <c r="BF29" s="148">
        <v>0.15228721186275465</v>
      </c>
      <c r="BG29" s="148">
        <v>0.78764016462124009</v>
      </c>
      <c r="BH29" s="148">
        <v>4.7825902576236756E-2</v>
      </c>
      <c r="BI29" s="148">
        <v>7.477001340438956E-2</v>
      </c>
      <c r="BJ29" s="147">
        <v>0.67376864770421196</v>
      </c>
      <c r="BK29" s="148">
        <v>4.0485979972741531E-2</v>
      </c>
      <c r="BL29" s="148">
        <v>0.63043175617310665</v>
      </c>
      <c r="BM29" s="148">
        <v>1.9817583552231454E-4</v>
      </c>
      <c r="BN29" s="148">
        <v>2.6527357228415625E-3</v>
      </c>
      <c r="BO29" s="147">
        <v>0.15333396905495411</v>
      </c>
      <c r="BP29" s="147">
        <v>3.3523769998625217</v>
      </c>
      <c r="BQ29" s="147">
        <v>5.4433559014508699</v>
      </c>
      <c r="BR29" s="148">
        <v>2.825364632851505</v>
      </c>
      <c r="BS29" s="148">
        <v>2.6179912685993649</v>
      </c>
      <c r="BT29" s="147">
        <v>6.7445860550557971E-2</v>
      </c>
      <c r="BU29" s="148">
        <v>3.4000234262799231E-2</v>
      </c>
      <c r="BV29" s="148">
        <v>3.344562628775874E-2</v>
      </c>
      <c r="BW29" s="147">
        <v>0.24259717095579114</v>
      </c>
      <c r="BX29" s="148">
        <v>4.8091667828121876E-3</v>
      </c>
      <c r="BY29" s="148">
        <v>0.20058279604444823</v>
      </c>
      <c r="BZ29" s="148">
        <v>3.7205208128530738E-2</v>
      </c>
      <c r="CA29" s="147">
        <v>0</v>
      </c>
      <c r="CB29" s="147">
        <v>0</v>
      </c>
      <c r="CC29" s="158">
        <v>0</v>
      </c>
      <c r="CD29" s="148">
        <v>0</v>
      </c>
      <c r="CE29" s="148">
        <v>0</v>
      </c>
      <c r="CF29" s="148">
        <v>0</v>
      </c>
      <c r="CG29" s="153">
        <v>-4016.2394357918229</v>
      </c>
      <c r="CH29" s="153">
        <v>0</v>
      </c>
      <c r="CI29" s="153">
        <v>0</v>
      </c>
      <c r="CJ29" s="149"/>
      <c r="CK29" s="151">
        <v>165.33369984023466</v>
      </c>
    </row>
    <row r="30" spans="1:89" s="157" customFormat="1" ht="26.25" customHeight="1" x14ac:dyDescent="0.25">
      <c r="A30" s="278" t="s">
        <v>49</v>
      </c>
      <c r="B30" s="210" t="s">
        <v>191</v>
      </c>
      <c r="C30" s="146">
        <v>251149.1797890249</v>
      </c>
      <c r="D30" s="147">
        <v>4601.4290301185965</v>
      </c>
      <c r="E30" s="148">
        <v>4371.2056906475491</v>
      </c>
      <c r="F30" s="148">
        <v>154.2358545127689</v>
      </c>
      <c r="G30" s="148">
        <v>75.987484958278003</v>
      </c>
      <c r="H30" s="147">
        <v>895.86251483182366</v>
      </c>
      <c r="I30" s="147">
        <v>129053.31861003309</v>
      </c>
      <c r="J30" s="148">
        <v>21043.455434071857</v>
      </c>
      <c r="K30" s="148">
        <v>3710.9387066444033</v>
      </c>
      <c r="L30" s="148">
        <v>609.70191256160206</v>
      </c>
      <c r="M30" s="148">
        <v>4685.9361532937437</v>
      </c>
      <c r="N30" s="148">
        <v>2909.1635229992994</v>
      </c>
      <c r="O30" s="148">
        <v>2034.3193928526689</v>
      </c>
      <c r="P30" s="148">
        <v>49429.929655237655</v>
      </c>
      <c r="Q30" s="148">
        <v>2624.8811332600326</v>
      </c>
      <c r="R30" s="148">
        <v>1022.0157008799902</v>
      </c>
      <c r="S30" s="148">
        <v>7816.9801134759946</v>
      </c>
      <c r="T30" s="148">
        <v>22976.021264295916</v>
      </c>
      <c r="U30" s="148">
        <v>2271.4247043382188</v>
      </c>
      <c r="V30" s="148">
        <v>906.27575721768926</v>
      </c>
      <c r="W30" s="148">
        <v>631.13259790649454</v>
      </c>
      <c r="X30" s="148">
        <v>2262.5443354108734</v>
      </c>
      <c r="Y30" s="148">
        <v>1535.939172617934</v>
      </c>
      <c r="Z30" s="148">
        <v>373.87293738495964</v>
      </c>
      <c r="AA30" s="148">
        <v>885.12707721910999</v>
      </c>
      <c r="AB30" s="148">
        <v>1323.6590383646426</v>
      </c>
      <c r="AC30" s="147">
        <v>22113.993040962421</v>
      </c>
      <c r="AD30" s="147">
        <v>6977.7095407290253</v>
      </c>
      <c r="AE30" s="148">
        <v>1392.848271477214</v>
      </c>
      <c r="AF30" s="148">
        <v>5584.8612692518109</v>
      </c>
      <c r="AG30" s="147">
        <v>9565.5654117970062</v>
      </c>
      <c r="AH30" s="147">
        <v>20559.505767759056</v>
      </c>
      <c r="AI30" s="148">
        <v>2132.4419282114541</v>
      </c>
      <c r="AJ30" s="148">
        <v>5960.359214265336</v>
      </c>
      <c r="AK30" s="148">
        <v>12466.704625282266</v>
      </c>
      <c r="AL30" s="147">
        <v>9743.0714807663389</v>
      </c>
      <c r="AM30" s="148">
        <v>7105.5679571606261</v>
      </c>
      <c r="AN30" s="148">
        <v>13.686257107224856</v>
      </c>
      <c r="AO30" s="148">
        <v>8.2940233557093386</v>
      </c>
      <c r="AP30" s="148">
        <v>1397.3377593179703</v>
      </c>
      <c r="AQ30" s="148">
        <v>1218.1854838248082</v>
      </c>
      <c r="AR30" s="147">
        <v>7460.6018684184401</v>
      </c>
      <c r="AS30" s="147">
        <v>2649.0056333151506</v>
      </c>
      <c r="AT30" s="148">
        <v>318.81873689199557</v>
      </c>
      <c r="AU30" s="148">
        <v>496.98027684014721</v>
      </c>
      <c r="AV30" s="148">
        <v>826.5128456767543</v>
      </c>
      <c r="AW30" s="148">
        <v>1006.6937739062537</v>
      </c>
      <c r="AX30" s="147">
        <v>1561.0901055783731</v>
      </c>
      <c r="AY30" s="148">
        <v>807.21885048064132</v>
      </c>
      <c r="AZ30" s="148">
        <v>343.36917175550809</v>
      </c>
      <c r="BA30" s="148">
        <v>410.50208334222378</v>
      </c>
      <c r="BB30" s="147">
        <v>417.30921564322807</v>
      </c>
      <c r="BC30" s="148">
        <v>0</v>
      </c>
      <c r="BD30" s="147">
        <v>7781.1306189089682</v>
      </c>
      <c r="BE30" s="148">
        <v>5543.026297872173</v>
      </c>
      <c r="BF30" s="148">
        <v>753.78971854646579</v>
      </c>
      <c r="BG30" s="148">
        <v>896.25361537179401</v>
      </c>
      <c r="BH30" s="148">
        <v>244.99794763469322</v>
      </c>
      <c r="BI30" s="148">
        <v>343.06303948384129</v>
      </c>
      <c r="BJ30" s="147">
        <v>3850.7765490414786</v>
      </c>
      <c r="BK30" s="148">
        <v>170.19234607330657</v>
      </c>
      <c r="BL30" s="148">
        <v>2425.965194673473</v>
      </c>
      <c r="BM30" s="148">
        <v>133.72105277263609</v>
      </c>
      <c r="BN30" s="148">
        <v>1120.8979555220628</v>
      </c>
      <c r="BO30" s="147">
        <v>7307.8687947501721</v>
      </c>
      <c r="BP30" s="147">
        <v>2413.0324255283458</v>
      </c>
      <c r="BQ30" s="147">
        <v>6467.4055848714597</v>
      </c>
      <c r="BR30" s="148">
        <v>4457.9860466627633</v>
      </c>
      <c r="BS30" s="148">
        <v>2009.4195382086962</v>
      </c>
      <c r="BT30" s="147">
        <v>2245.7412818273783</v>
      </c>
      <c r="BU30" s="148">
        <v>1224.2737175429124</v>
      </c>
      <c r="BV30" s="148">
        <v>1021.4675642844658</v>
      </c>
      <c r="BW30" s="147">
        <v>3964.8748097716798</v>
      </c>
      <c r="BX30" s="148">
        <v>1012.8393927282443</v>
      </c>
      <c r="BY30" s="148">
        <v>326.40217156813918</v>
      </c>
      <c r="BZ30" s="148">
        <v>2625.633245475296</v>
      </c>
      <c r="CA30" s="147">
        <v>1519.8875043728883</v>
      </c>
      <c r="CB30" s="147">
        <v>0</v>
      </c>
      <c r="CC30" s="158">
        <v>66869.678119562217</v>
      </c>
      <c r="CD30" s="148">
        <v>11129.018803561645</v>
      </c>
      <c r="CE30" s="148">
        <v>46.764890167969561</v>
      </c>
      <c r="CF30" s="148">
        <v>55693.894425832608</v>
      </c>
      <c r="CG30" s="153">
        <v>-10236.438433370437</v>
      </c>
      <c r="CH30" s="153">
        <v>4.752000022563152E-4</v>
      </c>
      <c r="CI30" s="153">
        <v>29404.080000000002</v>
      </c>
      <c r="CJ30" s="149"/>
      <c r="CK30" s="151">
        <v>337186.49995041668</v>
      </c>
    </row>
    <row r="31" spans="1:89" s="157" customFormat="1" ht="26.25" customHeight="1" x14ac:dyDescent="0.25">
      <c r="A31" s="278" t="s">
        <v>50</v>
      </c>
      <c r="B31" s="210" t="s">
        <v>192</v>
      </c>
      <c r="C31" s="146">
        <v>36407.45628968197</v>
      </c>
      <c r="D31" s="147">
        <v>32.944353453820156</v>
      </c>
      <c r="E31" s="148">
        <v>32.944353453820156</v>
      </c>
      <c r="F31" s="148">
        <v>0</v>
      </c>
      <c r="G31" s="148">
        <v>0</v>
      </c>
      <c r="H31" s="147">
        <v>3.4344655207340846</v>
      </c>
      <c r="I31" s="147">
        <v>31804.040828095003</v>
      </c>
      <c r="J31" s="148">
        <v>1680.4962829218407</v>
      </c>
      <c r="K31" s="148">
        <v>21.056881030208306</v>
      </c>
      <c r="L31" s="148">
        <v>21.504975620589619</v>
      </c>
      <c r="M31" s="148">
        <v>626.40586589554368</v>
      </c>
      <c r="N31" s="148">
        <v>568.22476480190312</v>
      </c>
      <c r="O31" s="148">
        <v>4399.4629244165462</v>
      </c>
      <c r="P31" s="148">
        <v>22836.561933035671</v>
      </c>
      <c r="Q31" s="148">
        <v>483.56635497437071</v>
      </c>
      <c r="R31" s="148">
        <v>23.841595495110411</v>
      </c>
      <c r="S31" s="148">
        <v>24.398922907000291</v>
      </c>
      <c r="T31" s="148">
        <v>1100.1143999999999</v>
      </c>
      <c r="U31" s="148">
        <v>0</v>
      </c>
      <c r="V31" s="148">
        <v>0</v>
      </c>
      <c r="W31" s="148">
        <v>0</v>
      </c>
      <c r="X31" s="148">
        <v>0</v>
      </c>
      <c r="Y31" s="148">
        <v>0</v>
      </c>
      <c r="Z31" s="148">
        <v>0</v>
      </c>
      <c r="AA31" s="148">
        <v>18.405926996225194</v>
      </c>
      <c r="AB31" s="148">
        <v>0</v>
      </c>
      <c r="AC31" s="147">
        <v>1344.7552675542481</v>
      </c>
      <c r="AD31" s="147">
        <v>787.72422728230367</v>
      </c>
      <c r="AE31" s="148">
        <v>12.625135216311953</v>
      </c>
      <c r="AF31" s="148">
        <v>775.09909206599173</v>
      </c>
      <c r="AG31" s="147">
        <v>364.3736693002719</v>
      </c>
      <c r="AH31" s="147">
        <v>469.80471336788941</v>
      </c>
      <c r="AI31" s="148">
        <v>61.439073775809916</v>
      </c>
      <c r="AJ31" s="148">
        <v>148.07809508361885</v>
      </c>
      <c r="AK31" s="148">
        <v>260.28754450846066</v>
      </c>
      <c r="AL31" s="147">
        <v>54.721022745449659</v>
      </c>
      <c r="AM31" s="148">
        <v>4.7352936188576216</v>
      </c>
      <c r="AN31" s="148">
        <v>1.023002351391032E-2</v>
      </c>
      <c r="AO31" s="148">
        <v>4.7540380320580958E-2</v>
      </c>
      <c r="AP31" s="148">
        <v>46.49420814984709</v>
      </c>
      <c r="AQ31" s="148">
        <v>3.4337505729104558</v>
      </c>
      <c r="AR31" s="147">
        <v>219.1187155697217</v>
      </c>
      <c r="AS31" s="147">
        <v>28.761036676384613</v>
      </c>
      <c r="AT31" s="148">
        <v>2.2391987198958603</v>
      </c>
      <c r="AU31" s="148">
        <v>10.158970556633982</v>
      </c>
      <c r="AV31" s="148">
        <v>1.1271828101724561</v>
      </c>
      <c r="AW31" s="148">
        <v>15.235684589682316</v>
      </c>
      <c r="AX31" s="147">
        <v>22.606380132485036</v>
      </c>
      <c r="AY31" s="148">
        <v>11.442800483349547</v>
      </c>
      <c r="AZ31" s="148">
        <v>4.2587691199535689</v>
      </c>
      <c r="BA31" s="148">
        <v>6.9048105291819173</v>
      </c>
      <c r="BB31" s="147">
        <v>5.7730694019229931</v>
      </c>
      <c r="BC31" s="148">
        <v>0</v>
      </c>
      <c r="BD31" s="147">
        <v>146.62932897423431</v>
      </c>
      <c r="BE31" s="148">
        <v>90.101438828666815</v>
      </c>
      <c r="BF31" s="148">
        <v>12.641395268232039</v>
      </c>
      <c r="BG31" s="148">
        <v>34.235905620556977</v>
      </c>
      <c r="BH31" s="148">
        <v>4.2629266812581905</v>
      </c>
      <c r="BI31" s="148">
        <v>5.3876625755202845</v>
      </c>
      <c r="BJ31" s="147">
        <v>62.67424299333036</v>
      </c>
      <c r="BK31" s="148">
        <v>3.2891114099411496</v>
      </c>
      <c r="BL31" s="148">
        <v>50.007307393705901</v>
      </c>
      <c r="BM31" s="148">
        <v>4.2590900477977174</v>
      </c>
      <c r="BN31" s="148">
        <v>5.1187341418855885</v>
      </c>
      <c r="BO31" s="147">
        <v>91.043836540975747</v>
      </c>
      <c r="BP31" s="147">
        <v>261.78154634984924</v>
      </c>
      <c r="BQ31" s="147">
        <v>486.51216188370404</v>
      </c>
      <c r="BR31" s="148">
        <v>267.52066099067588</v>
      </c>
      <c r="BS31" s="148">
        <v>218.99150089302816</v>
      </c>
      <c r="BT31" s="147">
        <v>98.516548867203852</v>
      </c>
      <c r="BU31" s="148">
        <v>60.937143976495605</v>
      </c>
      <c r="BV31" s="148">
        <v>37.579404890708247</v>
      </c>
      <c r="BW31" s="147">
        <v>107.98777034150089</v>
      </c>
      <c r="BX31" s="148">
        <v>45.994487097239514</v>
      </c>
      <c r="BY31" s="148">
        <v>9.7457649897357754</v>
      </c>
      <c r="BZ31" s="148">
        <v>52.247518254525595</v>
      </c>
      <c r="CA31" s="147">
        <v>14.253104630925094</v>
      </c>
      <c r="CB31" s="147">
        <v>0</v>
      </c>
      <c r="CC31" s="158">
        <v>3822.5932736044751</v>
      </c>
      <c r="CD31" s="160">
        <v>3338.6128921565723</v>
      </c>
      <c r="CE31" s="160">
        <v>0</v>
      </c>
      <c r="CF31" s="160">
        <v>483.98038144790303</v>
      </c>
      <c r="CG31" s="161">
        <v>0</v>
      </c>
      <c r="CH31" s="161">
        <v>175.44494916190888</v>
      </c>
      <c r="CI31" s="161">
        <v>0</v>
      </c>
      <c r="CJ31" s="149"/>
      <c r="CK31" s="151">
        <v>40405.494512448357</v>
      </c>
    </row>
    <row r="32" spans="1:89" s="157" customFormat="1" ht="26.25" customHeight="1" x14ac:dyDescent="0.25">
      <c r="A32" s="276" t="s">
        <v>51</v>
      </c>
      <c r="B32" s="206" t="s">
        <v>193</v>
      </c>
      <c r="C32" s="154">
        <v>12102.257100395565</v>
      </c>
      <c r="D32" s="154">
        <v>0</v>
      </c>
      <c r="E32" s="154">
        <v>0</v>
      </c>
      <c r="F32" s="154">
        <v>0</v>
      </c>
      <c r="G32" s="154">
        <v>0</v>
      </c>
      <c r="H32" s="154">
        <v>1054.8414164626736</v>
      </c>
      <c r="I32" s="154">
        <v>9682.3033286506434</v>
      </c>
      <c r="J32" s="154">
        <v>342.89162185366825</v>
      </c>
      <c r="K32" s="154">
        <v>26.894000000000002</v>
      </c>
      <c r="L32" s="154">
        <v>5.4459689009550498</v>
      </c>
      <c r="M32" s="154">
        <v>488.15093469169449</v>
      </c>
      <c r="N32" s="154">
        <v>442.81106732048335</v>
      </c>
      <c r="O32" s="154">
        <v>365.26</v>
      </c>
      <c r="P32" s="154">
        <v>109.75964394899911</v>
      </c>
      <c r="Q32" s="154">
        <v>0.28018162423843662</v>
      </c>
      <c r="R32" s="154">
        <v>10.212066424831299</v>
      </c>
      <c r="S32" s="154">
        <v>7757.8755975214535</v>
      </c>
      <c r="T32" s="154">
        <v>123.20551599999999</v>
      </c>
      <c r="U32" s="154">
        <v>0.11956579847648588</v>
      </c>
      <c r="V32" s="154">
        <v>4.9976609040733477E-2</v>
      </c>
      <c r="W32" s="154">
        <v>3.2276376408338275E-2</v>
      </c>
      <c r="X32" s="154">
        <v>0.13692233727135883</v>
      </c>
      <c r="Y32" s="154">
        <v>8.1882853624047805E-2</v>
      </c>
      <c r="Z32" s="154">
        <v>9.4075172193586638E-3</v>
      </c>
      <c r="AA32" s="154">
        <v>9.0337303643202169</v>
      </c>
      <c r="AB32" s="154">
        <v>5.2968507959677051E-2</v>
      </c>
      <c r="AC32" s="154">
        <v>0</v>
      </c>
      <c r="AD32" s="154">
        <v>1273.0191209723557</v>
      </c>
      <c r="AE32" s="154">
        <v>0</v>
      </c>
      <c r="AF32" s="154">
        <v>1273.0191209723557</v>
      </c>
      <c r="AG32" s="154">
        <v>92.093234309893433</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v>0</v>
      </c>
      <c r="CD32" s="155">
        <v>0</v>
      </c>
      <c r="CE32" s="155">
        <v>0</v>
      </c>
      <c r="CF32" s="155">
        <v>0</v>
      </c>
      <c r="CG32" s="154">
        <v>290816.21542557928</v>
      </c>
      <c r="CH32" s="154">
        <v>3035.6297067667856</v>
      </c>
      <c r="CI32" s="154">
        <v>0</v>
      </c>
      <c r="CJ32" s="154">
        <v>1624835.6483816023</v>
      </c>
      <c r="CK32" s="154">
        <v>1930789.7506143439</v>
      </c>
    </row>
    <row r="33" spans="1:89" s="157" customFormat="1" ht="26.25" customHeight="1" x14ac:dyDescent="0.25">
      <c r="A33" s="279" t="s">
        <v>52</v>
      </c>
      <c r="B33" s="211" t="s">
        <v>194</v>
      </c>
      <c r="C33" s="146">
        <v>5257.3993734368378</v>
      </c>
      <c r="D33" s="147">
        <v>0</v>
      </c>
      <c r="E33" s="148">
        <v>0</v>
      </c>
      <c r="F33" s="148">
        <v>0</v>
      </c>
      <c r="G33" s="148">
        <v>0</v>
      </c>
      <c r="H33" s="147">
        <v>574.07997374466845</v>
      </c>
      <c r="I33" s="147">
        <v>4683.3193996921691</v>
      </c>
      <c r="J33" s="148">
        <v>334.24700000000001</v>
      </c>
      <c r="K33" s="148">
        <v>0</v>
      </c>
      <c r="L33" s="148">
        <v>0</v>
      </c>
      <c r="M33" s="148">
        <v>138.02549075054856</v>
      </c>
      <c r="N33" s="148">
        <v>125.20556764945144</v>
      </c>
      <c r="O33" s="148">
        <v>0</v>
      </c>
      <c r="P33" s="148">
        <v>7.2168183757615614</v>
      </c>
      <c r="Q33" s="148">
        <v>0.28018162423843662</v>
      </c>
      <c r="R33" s="148">
        <v>0</v>
      </c>
      <c r="S33" s="148">
        <v>4078.3443412921692</v>
      </c>
      <c r="T33" s="148">
        <v>0</v>
      </c>
      <c r="U33" s="148">
        <v>0</v>
      </c>
      <c r="V33" s="148">
        <v>0</v>
      </c>
      <c r="W33" s="148">
        <v>0</v>
      </c>
      <c r="X33" s="148">
        <v>0</v>
      </c>
      <c r="Y33" s="148">
        <v>0</v>
      </c>
      <c r="Z33" s="148">
        <v>0</v>
      </c>
      <c r="AA33" s="148">
        <v>0</v>
      </c>
      <c r="AB33" s="148">
        <v>0</v>
      </c>
      <c r="AC33" s="147">
        <v>0</v>
      </c>
      <c r="AD33" s="147">
        <v>0</v>
      </c>
      <c r="AE33" s="148">
        <v>0</v>
      </c>
      <c r="AF33" s="148">
        <v>0</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v>0</v>
      </c>
      <c r="CD33" s="159">
        <v>0</v>
      </c>
      <c r="CE33" s="159">
        <v>0</v>
      </c>
      <c r="CF33" s="159">
        <v>0</v>
      </c>
      <c r="CG33" s="151">
        <v>0</v>
      </c>
      <c r="CH33" s="151">
        <v>0</v>
      </c>
      <c r="CI33" s="151">
        <v>0</v>
      </c>
      <c r="CJ33" s="149"/>
      <c r="CK33" s="151">
        <v>5257.3993734368378</v>
      </c>
    </row>
    <row r="34" spans="1:89" s="157" customFormat="1" ht="26.25" customHeight="1" x14ac:dyDescent="0.25">
      <c r="A34" s="280" t="s">
        <v>53</v>
      </c>
      <c r="B34" s="207" t="s">
        <v>195</v>
      </c>
      <c r="C34" s="146">
        <v>6844.8577269587277</v>
      </c>
      <c r="D34" s="147">
        <v>0</v>
      </c>
      <c r="E34" s="148">
        <v>0</v>
      </c>
      <c r="F34" s="148">
        <v>0</v>
      </c>
      <c r="G34" s="148">
        <v>0</v>
      </c>
      <c r="H34" s="147">
        <v>480.76144271800513</v>
      </c>
      <c r="I34" s="147">
        <v>4998.9839289584734</v>
      </c>
      <c r="J34" s="148">
        <v>8.6446218536682196</v>
      </c>
      <c r="K34" s="148">
        <v>26.894000000000002</v>
      </c>
      <c r="L34" s="148">
        <v>5.4459689009550498</v>
      </c>
      <c r="M34" s="148">
        <v>350.12544394114593</v>
      </c>
      <c r="N34" s="148">
        <v>317.60549967103191</v>
      </c>
      <c r="O34" s="148">
        <v>365.26</v>
      </c>
      <c r="P34" s="148">
        <v>102.54282557323755</v>
      </c>
      <c r="Q34" s="148">
        <v>0</v>
      </c>
      <c r="R34" s="148">
        <v>10.212066424831299</v>
      </c>
      <c r="S34" s="148">
        <v>3679.5312562292843</v>
      </c>
      <c r="T34" s="148">
        <v>123.20551599999999</v>
      </c>
      <c r="U34" s="148">
        <v>0.11956579847648588</v>
      </c>
      <c r="V34" s="148">
        <v>4.9976609040733477E-2</v>
      </c>
      <c r="W34" s="148">
        <v>3.2276376408338275E-2</v>
      </c>
      <c r="X34" s="148">
        <v>0.13692233727135883</v>
      </c>
      <c r="Y34" s="148">
        <v>8.1882853624047805E-2</v>
      </c>
      <c r="Z34" s="148">
        <v>9.4075172193586638E-3</v>
      </c>
      <c r="AA34" s="148">
        <v>9.0337303643202169</v>
      </c>
      <c r="AB34" s="148">
        <v>5.2968507959677051E-2</v>
      </c>
      <c r="AC34" s="147">
        <v>0</v>
      </c>
      <c r="AD34" s="147">
        <v>1273.0191209723557</v>
      </c>
      <c r="AE34" s="148">
        <v>0</v>
      </c>
      <c r="AF34" s="148">
        <v>1273.0191209723557</v>
      </c>
      <c r="AG34" s="147">
        <v>92.093234309893433</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v>0</v>
      </c>
      <c r="CD34" s="148">
        <v>0</v>
      </c>
      <c r="CE34" s="148">
        <v>0</v>
      </c>
      <c r="CF34" s="148">
        <v>0</v>
      </c>
      <c r="CG34" s="153">
        <v>0</v>
      </c>
      <c r="CH34" s="153">
        <v>3035.6297067667856</v>
      </c>
      <c r="CI34" s="153">
        <v>0</v>
      </c>
      <c r="CJ34" s="149"/>
      <c r="CK34" s="151">
        <v>9880.4874337255133</v>
      </c>
    </row>
    <row r="35" spans="1:89" s="157" customFormat="1" ht="39.75" customHeight="1" x14ac:dyDescent="0.25">
      <c r="A35" s="280" t="s">
        <v>54</v>
      </c>
      <c r="B35" s="207" t="s">
        <v>196</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v>0</v>
      </c>
      <c r="CI35" s="149"/>
      <c r="CJ35" s="153">
        <v>1624835.6483816023</v>
      </c>
      <c r="CK35" s="151">
        <v>1624835.6483816023</v>
      </c>
    </row>
    <row r="36" spans="1:89" s="157" customFormat="1" ht="26.25" customHeight="1" x14ac:dyDescent="0.25">
      <c r="A36" s="281" t="s">
        <v>55</v>
      </c>
      <c r="B36" s="231" t="s">
        <v>197</v>
      </c>
      <c r="C36" s="167">
        <v>0</v>
      </c>
      <c r="D36" s="165"/>
      <c r="E36" s="166"/>
      <c r="F36" s="166"/>
      <c r="G36" s="166"/>
      <c r="H36" s="165"/>
      <c r="I36" s="165"/>
      <c r="J36" s="166"/>
      <c r="K36" s="166"/>
      <c r="L36" s="166"/>
      <c r="M36" s="166"/>
      <c r="N36" s="166"/>
      <c r="O36" s="166"/>
      <c r="P36" s="166"/>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v>290816.21542557928</v>
      </c>
      <c r="CH36" s="170">
        <v>0</v>
      </c>
      <c r="CI36" s="149"/>
      <c r="CJ36" s="149"/>
      <c r="CK36" s="171">
        <v>290816.21542557928</v>
      </c>
    </row>
    <row r="37" spans="1:89" s="157" customFormat="1" ht="26.25" customHeight="1" thickBot="1" x14ac:dyDescent="0.3">
      <c r="A37" s="282" t="s">
        <v>0</v>
      </c>
      <c r="B37" s="213" t="s">
        <v>198</v>
      </c>
      <c r="C37" s="172">
        <v>0</v>
      </c>
      <c r="D37" s="173">
        <v>0</v>
      </c>
      <c r="E37" s="173">
        <v>0</v>
      </c>
      <c r="F37" s="173">
        <v>0</v>
      </c>
      <c r="G37" s="173">
        <v>0</v>
      </c>
      <c r="H37" s="173">
        <v>0</v>
      </c>
      <c r="I37" s="173">
        <v>0</v>
      </c>
      <c r="J37" s="173">
        <v>0</v>
      </c>
      <c r="K37" s="173">
        <v>0</v>
      </c>
      <c r="L37" s="173">
        <v>0</v>
      </c>
      <c r="M37" s="173">
        <v>0</v>
      </c>
      <c r="N37" s="173">
        <v>0</v>
      </c>
      <c r="O37" s="173">
        <v>0</v>
      </c>
      <c r="P37" s="173">
        <v>0</v>
      </c>
      <c r="Q37" s="173">
        <v>0</v>
      </c>
      <c r="R37" s="173">
        <v>0</v>
      </c>
      <c r="S37" s="173">
        <v>0</v>
      </c>
      <c r="T37" s="173">
        <v>0</v>
      </c>
      <c r="U37" s="173">
        <v>0</v>
      </c>
      <c r="V37" s="173">
        <v>0</v>
      </c>
      <c r="W37" s="173">
        <v>0</v>
      </c>
      <c r="X37" s="173">
        <v>0</v>
      </c>
      <c r="Y37" s="173">
        <v>0</v>
      </c>
      <c r="Z37" s="173">
        <v>0</v>
      </c>
      <c r="AA37" s="173">
        <v>0</v>
      </c>
      <c r="AB37" s="173">
        <v>0</v>
      </c>
      <c r="AC37" s="173">
        <v>0</v>
      </c>
      <c r="AD37" s="173">
        <v>0</v>
      </c>
      <c r="AE37" s="173">
        <v>0</v>
      </c>
      <c r="AF37" s="173">
        <v>0</v>
      </c>
      <c r="AG37" s="173">
        <v>0</v>
      </c>
      <c r="AH37" s="173">
        <v>0</v>
      </c>
      <c r="AI37" s="173">
        <v>0</v>
      </c>
      <c r="AJ37" s="173">
        <v>0</v>
      </c>
      <c r="AK37" s="173">
        <v>0</v>
      </c>
      <c r="AL37" s="173">
        <v>0</v>
      </c>
      <c r="AM37" s="173">
        <v>0</v>
      </c>
      <c r="AN37" s="173">
        <v>0</v>
      </c>
      <c r="AO37" s="173">
        <v>0</v>
      </c>
      <c r="AP37" s="173">
        <v>0</v>
      </c>
      <c r="AQ37" s="173">
        <v>0</v>
      </c>
      <c r="AR37" s="173">
        <v>0</v>
      </c>
      <c r="AS37" s="173">
        <v>0</v>
      </c>
      <c r="AT37" s="173">
        <v>0</v>
      </c>
      <c r="AU37" s="173">
        <v>0</v>
      </c>
      <c r="AV37" s="173">
        <v>0</v>
      </c>
      <c r="AW37" s="173">
        <v>0</v>
      </c>
      <c r="AX37" s="173">
        <v>0</v>
      </c>
      <c r="AY37" s="173">
        <v>0</v>
      </c>
      <c r="AZ37" s="173">
        <v>0</v>
      </c>
      <c r="BA37" s="173">
        <v>0</v>
      </c>
      <c r="BB37" s="173">
        <v>0</v>
      </c>
      <c r="BC37" s="173">
        <v>0</v>
      </c>
      <c r="BD37" s="173">
        <v>0</v>
      </c>
      <c r="BE37" s="173">
        <v>0</v>
      </c>
      <c r="BF37" s="173">
        <v>0</v>
      </c>
      <c r="BG37" s="173">
        <v>0</v>
      </c>
      <c r="BH37" s="173">
        <v>0</v>
      </c>
      <c r="BI37" s="173">
        <v>0</v>
      </c>
      <c r="BJ37" s="173">
        <v>0</v>
      </c>
      <c r="BK37" s="173">
        <v>0</v>
      </c>
      <c r="BL37" s="173">
        <v>0</v>
      </c>
      <c r="BM37" s="173">
        <v>0</v>
      </c>
      <c r="BN37" s="173">
        <v>0</v>
      </c>
      <c r="BO37" s="173">
        <v>0</v>
      </c>
      <c r="BP37" s="173">
        <v>0</v>
      </c>
      <c r="BQ37" s="173">
        <v>0</v>
      </c>
      <c r="BR37" s="173">
        <v>0</v>
      </c>
      <c r="BS37" s="173">
        <v>0</v>
      </c>
      <c r="BT37" s="173">
        <v>0</v>
      </c>
      <c r="BU37" s="173">
        <v>0</v>
      </c>
      <c r="BV37" s="173">
        <v>0</v>
      </c>
      <c r="BW37" s="173">
        <v>0</v>
      </c>
      <c r="BX37" s="173">
        <v>0</v>
      </c>
      <c r="BY37" s="173">
        <v>0</v>
      </c>
      <c r="BZ37" s="173">
        <v>0</v>
      </c>
      <c r="CA37" s="173">
        <v>0</v>
      </c>
      <c r="CB37" s="173">
        <v>0</v>
      </c>
      <c r="CC37" s="174">
        <v>0</v>
      </c>
      <c r="CD37" s="175">
        <v>0</v>
      </c>
      <c r="CE37" s="175">
        <v>0</v>
      </c>
      <c r="CF37" s="175">
        <v>0</v>
      </c>
      <c r="CG37" s="176">
        <v>0</v>
      </c>
      <c r="CH37" s="176">
        <v>0</v>
      </c>
      <c r="CI37" s="173">
        <v>0</v>
      </c>
      <c r="CJ37" s="172">
        <v>0</v>
      </c>
      <c r="CK37" s="174">
        <v>0</v>
      </c>
    </row>
    <row r="38" spans="1:89" s="157" customFormat="1" ht="26.25" customHeight="1" thickTop="1" x14ac:dyDescent="0.25">
      <c r="A38" s="286" t="s">
        <v>56</v>
      </c>
      <c r="B38" s="224" t="s">
        <v>199</v>
      </c>
      <c r="C38" s="177">
        <v>1456257.9792921403</v>
      </c>
      <c r="D38" s="177">
        <v>45362.170166635951</v>
      </c>
      <c r="E38" s="177">
        <v>34577.81807060969</v>
      </c>
      <c r="F38" s="177">
        <v>7197.0549792035208</v>
      </c>
      <c r="G38" s="177">
        <v>3587.2971168227364</v>
      </c>
      <c r="H38" s="177">
        <v>6814.721961799537</v>
      </c>
      <c r="I38" s="177">
        <v>911452.85868263268</v>
      </c>
      <c r="J38" s="177">
        <v>67114.745792768648</v>
      </c>
      <c r="K38" s="177">
        <v>8165.6129402858978</v>
      </c>
      <c r="L38" s="177">
        <v>2568.4836742756352</v>
      </c>
      <c r="M38" s="177">
        <v>17617.384160231828</v>
      </c>
      <c r="N38" s="177">
        <v>8588.7628074217264</v>
      </c>
      <c r="O38" s="177">
        <v>89319.632627329498</v>
      </c>
      <c r="P38" s="177">
        <v>471751.82079011813</v>
      </c>
      <c r="Q38" s="177">
        <v>7790.0405310030119</v>
      </c>
      <c r="R38" s="177">
        <v>3438.7553810081126</v>
      </c>
      <c r="S38" s="177">
        <v>64253.379186881015</v>
      </c>
      <c r="T38" s="177">
        <v>145423.65134995032</v>
      </c>
      <c r="U38" s="177">
        <v>5760.3792807414975</v>
      </c>
      <c r="V38" s="177">
        <v>1962.06959827985</v>
      </c>
      <c r="W38" s="177">
        <v>1430.7039493355887</v>
      </c>
      <c r="X38" s="177">
        <v>4840.0701263250285</v>
      </c>
      <c r="Y38" s="177">
        <v>3229.6823982797955</v>
      </c>
      <c r="Z38" s="177">
        <v>819.99669929497156</v>
      </c>
      <c r="AA38" s="177">
        <v>4176.3071914896109</v>
      </c>
      <c r="AB38" s="177">
        <v>3201.3801976124719</v>
      </c>
      <c r="AC38" s="177">
        <v>26138.793485811864</v>
      </c>
      <c r="AD38" s="177">
        <v>18924.276834782537</v>
      </c>
      <c r="AE38" s="177">
        <v>2541.8464038098668</v>
      </c>
      <c r="AF38" s="177">
        <v>16382.430430972672</v>
      </c>
      <c r="AG38" s="177">
        <v>54341.081665905876</v>
      </c>
      <c r="AH38" s="177">
        <v>59802.569517138531</v>
      </c>
      <c r="AI38" s="177">
        <v>10673.549232558837</v>
      </c>
      <c r="AJ38" s="177">
        <v>22151.737311899669</v>
      </c>
      <c r="AK38" s="177">
        <v>26977.282972680019</v>
      </c>
      <c r="AL38" s="177">
        <v>160334.44438152082</v>
      </c>
      <c r="AM38" s="177">
        <v>58032.653250595045</v>
      </c>
      <c r="AN38" s="177">
        <v>27997.569640800648</v>
      </c>
      <c r="AO38" s="177">
        <v>61807.991020512985</v>
      </c>
      <c r="AP38" s="177">
        <v>9347.9652671512358</v>
      </c>
      <c r="AQ38" s="177">
        <v>3148.265202460917</v>
      </c>
      <c r="AR38" s="177">
        <v>20892.587518608372</v>
      </c>
      <c r="AS38" s="177">
        <v>9986.2977170135382</v>
      </c>
      <c r="AT38" s="177">
        <v>1864.0444751124335</v>
      </c>
      <c r="AU38" s="177">
        <v>1991.5249722827098</v>
      </c>
      <c r="AV38" s="177">
        <v>1387.6484646999413</v>
      </c>
      <c r="AW38" s="177">
        <v>4743.0798049184532</v>
      </c>
      <c r="AX38" s="177">
        <v>3585.809349991674</v>
      </c>
      <c r="AY38" s="177">
        <v>1714.9344167312747</v>
      </c>
      <c r="AZ38" s="177">
        <v>759.75750321062048</v>
      </c>
      <c r="BA38" s="177">
        <v>1111.1174300497789</v>
      </c>
      <c r="BB38" s="177">
        <v>3695.1322507147738</v>
      </c>
      <c r="BC38" s="177">
        <v>0</v>
      </c>
      <c r="BD38" s="177">
        <v>26558.162071433555</v>
      </c>
      <c r="BE38" s="177">
        <v>17290.066180405698</v>
      </c>
      <c r="BF38" s="177">
        <v>4659.135129547838</v>
      </c>
      <c r="BG38" s="177">
        <v>2843.5223129929691</v>
      </c>
      <c r="BH38" s="177">
        <v>695.42521061801006</v>
      </c>
      <c r="BI38" s="177">
        <v>1070.0132378690444</v>
      </c>
      <c r="BJ38" s="177">
        <v>18954.808028607855</v>
      </c>
      <c r="BK38" s="177">
        <v>5743.6336563222176</v>
      </c>
      <c r="BL38" s="177">
        <v>5835.1321601716809</v>
      </c>
      <c r="BM38" s="177">
        <v>532.60033143503927</v>
      </c>
      <c r="BN38" s="177">
        <v>6843.4418806789199</v>
      </c>
      <c r="BO38" s="177">
        <v>26001.863131371756</v>
      </c>
      <c r="BP38" s="177">
        <v>12677.38090992025</v>
      </c>
      <c r="BQ38" s="177">
        <v>26884.264998547504</v>
      </c>
      <c r="BR38" s="177">
        <v>17495.516829182954</v>
      </c>
      <c r="BS38" s="177">
        <v>9388.7481693645495</v>
      </c>
      <c r="BT38" s="177">
        <v>9231.4644577426207</v>
      </c>
      <c r="BU38" s="177">
        <v>4842.4724813690455</v>
      </c>
      <c r="BV38" s="177">
        <v>4388.9919763735743</v>
      </c>
      <c r="BW38" s="177">
        <v>11646.173037893754</v>
      </c>
      <c r="BX38" s="177">
        <v>2510.6408011398903</v>
      </c>
      <c r="BY38" s="177">
        <v>959.97000614326839</v>
      </c>
      <c r="BZ38" s="177">
        <v>8175.5622306105943</v>
      </c>
      <c r="CA38" s="177">
        <v>2973.1191240666517</v>
      </c>
      <c r="CB38" s="177">
        <v>0</v>
      </c>
      <c r="CC38" s="177">
        <v>459393.88451504178</v>
      </c>
      <c r="CD38" s="177">
        <v>237721.87266076414</v>
      </c>
      <c r="CE38" s="177">
        <v>108965.74572388928</v>
      </c>
      <c r="CF38" s="177">
        <v>112706.26613038835</v>
      </c>
      <c r="CG38" s="177">
        <v>270096.71956092783</v>
      </c>
      <c r="CH38" s="177">
        <v>231.90665236194172</v>
      </c>
      <c r="CI38" s="177">
        <v>1845093.908422</v>
      </c>
      <c r="CJ38" s="177">
        <v>1624835.6483816023</v>
      </c>
      <c r="CK38" s="177">
        <v>5655910.0468240744</v>
      </c>
    </row>
    <row r="39" spans="1:89" s="185" customFormat="1" ht="18" customHeight="1" x14ac:dyDescent="0.25">
      <c r="A39" s="285"/>
      <c r="B39" s="181"/>
      <c r="C39" s="182"/>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row>
    <row r="40" spans="1:89" s="185" customFormat="1" ht="18" customHeight="1" x14ac:dyDescent="0.25">
      <c r="A40" s="273"/>
      <c r="B40" s="184"/>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row>
    <row r="41" spans="1:89" s="185" customFormat="1" ht="18" customHeight="1" x14ac:dyDescent="0.25">
      <c r="A41" s="273"/>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row>
    <row r="42" spans="1:89" s="186" customFormat="1" ht="18" customHeight="1" x14ac:dyDescent="0.25">
      <c r="A42" s="273"/>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row>
    <row r="43" spans="1:89" s="186" customFormat="1" ht="18" customHeight="1" x14ac:dyDescent="0.25">
      <c r="A43" s="285"/>
      <c r="B43" s="181"/>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row>
    <row r="44" spans="1:89" s="186" customFormat="1" ht="18" customHeight="1" x14ac:dyDescent="0.25">
      <c r="A44" s="285"/>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row>
    <row r="45" spans="1:89" s="186" customFormat="1" ht="18" customHeight="1" x14ac:dyDescent="0.25">
      <c r="A45" s="285"/>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row>
    <row r="46" spans="1:89" s="186" customFormat="1" ht="18" customHeight="1" x14ac:dyDescent="0.25">
      <c r="A46" s="285"/>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row>
    <row r="47" spans="1:89" s="186" customFormat="1" ht="18" customHeight="1" x14ac:dyDescent="0.25">
      <c r="A47" s="285"/>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row>
    <row r="48" spans="1:89" s="186" customFormat="1" x14ac:dyDescent="0.25">
      <c r="A48" s="285"/>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row>
    <row r="49" spans="1:89" s="186" customFormat="1" x14ac:dyDescent="0.25">
      <c r="A49" s="285"/>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row>
    <row r="50" spans="1:89" x14ac:dyDescent="0.2">
      <c r="A50" s="285"/>
      <c r="B50" s="181"/>
      <c r="C50" s="187"/>
      <c r="D50" s="187"/>
      <c r="E50" s="187"/>
      <c r="F50" s="187"/>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row>
    <row r="51" spans="1:89" x14ac:dyDescent="0.2">
      <c r="A51" s="285"/>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row>
    <row r="52" spans="1:89" x14ac:dyDescent="0.2">
      <c r="A52" s="285"/>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row>
  </sheetData>
  <dataConsolidate/>
  <dataValidations count="2">
    <dataValidation type="custom" allowBlank="1" showInputMessage="1" showErrorMessage="1" errorTitle="Wrong data input" error="Data entry is limited to numeric values._x000d__x000a_: symbol can be used for not available data." sqref="CK3:CK38 CH3:CH38 CG36:CG38 CI37:CJ37 C37:CF37 CG11:CG34" xr:uid="{46FCD907-3C78-493B-AC54-F589437A66E5}">
      <formula1>OR(ISNUMBER(C3),C3=":")</formula1>
    </dataValidation>
    <dataValidation type="custom" allowBlank="1" showInputMessage="1" showErrorMessage="1" errorTitle="Wrong data input" error="Data entry is limited to positive values or zero._x000d__x000a_: symbol can be used for not available data." sqref="CI38:CJ38 C38:CF38 AC36 C36 CJ35 CI11:CI34 CC11:CF34 C3:CB34 CJ32" xr:uid="{7000C062-BC58-448A-9851-BD93A6F2BC12}">
      <formula1>OR(AND(ISNUMBER(C3),C3&gt;=0),C3=":")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_C">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74" customWidth="1"/>
    <col min="2" max="2" width="50.7109375" style="23" customWidth="1"/>
    <col min="3" max="47" width="14.85546875" style="46" customWidth="1"/>
    <col min="48" max="48" width="16.7109375" style="46" customWidth="1"/>
    <col min="49" max="78" width="14.85546875" style="46" customWidth="1"/>
    <col min="79" max="79" width="16.28515625" style="46" customWidth="1"/>
    <col min="80" max="84" width="14.85546875" style="46" customWidth="1"/>
    <col min="85" max="87" width="15.42578125" style="46" customWidth="1"/>
    <col min="88" max="89" width="14.85546875" style="46" customWidth="1"/>
    <col min="90" max="90" width="16.140625" style="48" customWidth="1"/>
    <col min="91" max="16384" width="11.42578125" style="3"/>
  </cols>
  <sheetData>
    <row r="1" spans="1:90" s="1" customFormat="1" ht="195" customHeight="1" x14ac:dyDescent="0.25">
      <c r="A1" s="275"/>
      <c r="B1" s="223" t="s">
        <v>346</v>
      </c>
      <c r="C1" s="218" t="s">
        <v>200</v>
      </c>
      <c r="D1" s="221" t="s">
        <v>274</v>
      </c>
      <c r="E1" s="216" t="s">
        <v>201</v>
      </c>
      <c r="F1" s="216" t="s">
        <v>202</v>
      </c>
      <c r="G1" s="216" t="s">
        <v>203</v>
      </c>
      <c r="H1" s="215" t="s">
        <v>204</v>
      </c>
      <c r="I1" s="215" t="s">
        <v>205</v>
      </c>
      <c r="J1" s="216" t="s">
        <v>206</v>
      </c>
      <c r="K1" s="216" t="s">
        <v>207</v>
      </c>
      <c r="L1" s="216" t="s">
        <v>208</v>
      </c>
      <c r="M1" s="216" t="s">
        <v>209</v>
      </c>
      <c r="N1" s="216" t="s">
        <v>210</v>
      </c>
      <c r="O1" s="216" t="s">
        <v>211</v>
      </c>
      <c r="P1" s="216" t="s">
        <v>212</v>
      </c>
      <c r="Q1" s="216" t="s">
        <v>213</v>
      </c>
      <c r="R1" s="216" t="s">
        <v>214</v>
      </c>
      <c r="S1" s="216" t="s">
        <v>215</v>
      </c>
      <c r="T1" s="216" t="s">
        <v>216</v>
      </c>
      <c r="U1" s="216" t="s">
        <v>217</v>
      </c>
      <c r="V1" s="216" t="s">
        <v>218</v>
      </c>
      <c r="W1" s="216" t="s">
        <v>219</v>
      </c>
      <c r="X1" s="216" t="s">
        <v>220</v>
      </c>
      <c r="Y1" s="216" t="s">
        <v>221</v>
      </c>
      <c r="Z1" s="216" t="s">
        <v>222</v>
      </c>
      <c r="AA1" s="216" t="s">
        <v>223</v>
      </c>
      <c r="AB1" s="216" t="s">
        <v>224</v>
      </c>
      <c r="AC1" s="215" t="s">
        <v>225</v>
      </c>
      <c r="AD1" s="221" t="s">
        <v>275</v>
      </c>
      <c r="AE1" s="216" t="s">
        <v>226</v>
      </c>
      <c r="AF1" s="216" t="s">
        <v>227</v>
      </c>
      <c r="AG1" s="215" t="s">
        <v>228</v>
      </c>
      <c r="AH1" s="221" t="s">
        <v>276</v>
      </c>
      <c r="AI1" s="216" t="s">
        <v>229</v>
      </c>
      <c r="AJ1" s="216" t="s">
        <v>230</v>
      </c>
      <c r="AK1" s="216" t="s">
        <v>231</v>
      </c>
      <c r="AL1" s="221" t="s">
        <v>277</v>
      </c>
      <c r="AM1" s="216" t="s">
        <v>232</v>
      </c>
      <c r="AN1" s="216" t="s">
        <v>233</v>
      </c>
      <c r="AO1" s="222" t="s">
        <v>234</v>
      </c>
      <c r="AP1" s="216" t="s">
        <v>235</v>
      </c>
      <c r="AQ1" s="216" t="s">
        <v>236</v>
      </c>
      <c r="AR1" s="215" t="s">
        <v>237</v>
      </c>
      <c r="AS1" s="221" t="s">
        <v>278</v>
      </c>
      <c r="AT1" s="216" t="s">
        <v>238</v>
      </c>
      <c r="AU1" s="216" t="s">
        <v>239</v>
      </c>
      <c r="AV1" s="216" t="s">
        <v>240</v>
      </c>
      <c r="AW1" s="216" t="s">
        <v>241</v>
      </c>
      <c r="AX1" s="221" t="s">
        <v>279</v>
      </c>
      <c r="AY1" s="216" t="s">
        <v>242</v>
      </c>
      <c r="AZ1" s="216" t="s">
        <v>243</v>
      </c>
      <c r="BA1" s="216" t="s">
        <v>244</v>
      </c>
      <c r="BB1" s="215" t="s">
        <v>245</v>
      </c>
      <c r="BC1" s="222" t="s">
        <v>318</v>
      </c>
      <c r="BD1" s="221" t="s">
        <v>280</v>
      </c>
      <c r="BE1" s="216" t="s">
        <v>246</v>
      </c>
      <c r="BF1" s="216" t="s">
        <v>247</v>
      </c>
      <c r="BG1" s="216" t="s">
        <v>248</v>
      </c>
      <c r="BH1" s="216" t="s">
        <v>249</v>
      </c>
      <c r="BI1" s="216" t="s">
        <v>250</v>
      </c>
      <c r="BJ1" s="221" t="s">
        <v>281</v>
      </c>
      <c r="BK1" s="216" t="s">
        <v>251</v>
      </c>
      <c r="BL1" s="216" t="s">
        <v>252</v>
      </c>
      <c r="BM1" s="216" t="s">
        <v>253</v>
      </c>
      <c r="BN1" s="216" t="s">
        <v>254</v>
      </c>
      <c r="BO1" s="215" t="s">
        <v>255</v>
      </c>
      <c r="BP1" s="215" t="s">
        <v>256</v>
      </c>
      <c r="BQ1" s="221" t="s">
        <v>282</v>
      </c>
      <c r="BR1" s="216" t="s">
        <v>257</v>
      </c>
      <c r="BS1" s="216" t="s">
        <v>258</v>
      </c>
      <c r="BT1" s="221" t="s">
        <v>283</v>
      </c>
      <c r="BU1" s="216" t="s">
        <v>259</v>
      </c>
      <c r="BV1" s="216" t="s">
        <v>260</v>
      </c>
      <c r="BW1" s="221" t="s">
        <v>284</v>
      </c>
      <c r="BX1" s="216" t="s">
        <v>261</v>
      </c>
      <c r="BY1" s="216" t="s">
        <v>262</v>
      </c>
      <c r="BZ1" s="216" t="s">
        <v>263</v>
      </c>
      <c r="CA1" s="215" t="s">
        <v>264</v>
      </c>
      <c r="CB1" s="215" t="s">
        <v>265</v>
      </c>
      <c r="CC1" s="221" t="s">
        <v>289</v>
      </c>
      <c r="CD1" s="222" t="s">
        <v>290</v>
      </c>
      <c r="CE1" s="222" t="s">
        <v>291</v>
      </c>
      <c r="CF1" s="262" t="s">
        <v>292</v>
      </c>
      <c r="CG1" s="116" t="s">
        <v>293</v>
      </c>
      <c r="CH1" s="263" t="s">
        <v>294</v>
      </c>
      <c r="CI1" s="116" t="s">
        <v>295</v>
      </c>
      <c r="CJ1" s="116" t="s">
        <v>285</v>
      </c>
      <c r="CK1" s="217" t="s">
        <v>199</v>
      </c>
      <c r="CL1" s="4"/>
    </row>
    <row r="2" spans="1:90" s="1" customFormat="1" ht="26.25" customHeight="1" x14ac:dyDescent="0.25">
      <c r="A2" s="267"/>
      <c r="B2" s="233"/>
      <c r="C2" s="315" t="s">
        <v>57</v>
      </c>
      <c r="D2" s="318" t="s">
        <v>58</v>
      </c>
      <c r="E2" s="319" t="s">
        <v>59</v>
      </c>
      <c r="F2" s="319" t="s">
        <v>60</v>
      </c>
      <c r="G2" s="319" t="s">
        <v>61</v>
      </c>
      <c r="H2" s="318" t="s">
        <v>62</v>
      </c>
      <c r="I2" s="318" t="s">
        <v>63</v>
      </c>
      <c r="J2" s="319" t="s">
        <v>64</v>
      </c>
      <c r="K2" s="319" t="s">
        <v>65</v>
      </c>
      <c r="L2" s="319" t="s">
        <v>66</v>
      </c>
      <c r="M2" s="319" t="s">
        <v>67</v>
      </c>
      <c r="N2" s="319" t="s">
        <v>68</v>
      </c>
      <c r="O2" s="319" t="s">
        <v>69</v>
      </c>
      <c r="P2" s="319" t="s">
        <v>70</v>
      </c>
      <c r="Q2" s="319" t="s">
        <v>71</v>
      </c>
      <c r="R2" s="319" t="s">
        <v>72</v>
      </c>
      <c r="S2" s="319" t="s">
        <v>73</v>
      </c>
      <c r="T2" s="319" t="s">
        <v>74</v>
      </c>
      <c r="U2" s="319" t="s">
        <v>75</v>
      </c>
      <c r="V2" s="319" t="s">
        <v>76</v>
      </c>
      <c r="W2" s="319" t="s">
        <v>77</v>
      </c>
      <c r="X2" s="319" t="s">
        <v>78</v>
      </c>
      <c r="Y2" s="319" t="s">
        <v>79</v>
      </c>
      <c r="Z2" s="319" t="s">
        <v>80</v>
      </c>
      <c r="AA2" s="319" t="s">
        <v>81</v>
      </c>
      <c r="AB2" s="319" t="s">
        <v>82</v>
      </c>
      <c r="AC2" s="318" t="s">
        <v>83</v>
      </c>
      <c r="AD2" s="318" t="s">
        <v>84</v>
      </c>
      <c r="AE2" s="319" t="s">
        <v>85</v>
      </c>
      <c r="AF2" s="319" t="s">
        <v>86</v>
      </c>
      <c r="AG2" s="318" t="s">
        <v>87</v>
      </c>
      <c r="AH2" s="318" t="s">
        <v>88</v>
      </c>
      <c r="AI2" s="319" t="s">
        <v>89</v>
      </c>
      <c r="AJ2" s="319" t="s">
        <v>90</v>
      </c>
      <c r="AK2" s="319" t="s">
        <v>91</v>
      </c>
      <c r="AL2" s="318" t="s">
        <v>92</v>
      </c>
      <c r="AM2" s="319" t="s">
        <v>93</v>
      </c>
      <c r="AN2" s="319" t="s">
        <v>94</v>
      </c>
      <c r="AO2" s="319" t="s">
        <v>95</v>
      </c>
      <c r="AP2" s="319" t="s">
        <v>96</v>
      </c>
      <c r="AQ2" s="319" t="s">
        <v>97</v>
      </c>
      <c r="AR2" s="318" t="s">
        <v>98</v>
      </c>
      <c r="AS2" s="318" t="s">
        <v>99</v>
      </c>
      <c r="AT2" s="319" t="s">
        <v>100</v>
      </c>
      <c r="AU2" s="319" t="s">
        <v>101</v>
      </c>
      <c r="AV2" s="319" t="s">
        <v>102</v>
      </c>
      <c r="AW2" s="319" t="s">
        <v>103</v>
      </c>
      <c r="AX2" s="318" t="s">
        <v>104</v>
      </c>
      <c r="AY2" s="319" t="s">
        <v>105</v>
      </c>
      <c r="AZ2" s="319" t="s">
        <v>106</v>
      </c>
      <c r="BA2" s="319" t="s">
        <v>107</v>
      </c>
      <c r="BB2" s="318" t="s">
        <v>108</v>
      </c>
      <c r="BC2" s="319" t="s">
        <v>109</v>
      </c>
      <c r="BD2" s="318" t="s">
        <v>110</v>
      </c>
      <c r="BE2" s="319" t="s">
        <v>111</v>
      </c>
      <c r="BF2" s="319" t="s">
        <v>112</v>
      </c>
      <c r="BG2" s="319" t="s">
        <v>113</v>
      </c>
      <c r="BH2" s="319" t="s">
        <v>114</v>
      </c>
      <c r="BI2" s="319" t="s">
        <v>115</v>
      </c>
      <c r="BJ2" s="318" t="s">
        <v>116</v>
      </c>
      <c r="BK2" s="319" t="s">
        <v>117</v>
      </c>
      <c r="BL2" s="319" t="s">
        <v>118</v>
      </c>
      <c r="BM2" s="319" t="s">
        <v>119</v>
      </c>
      <c r="BN2" s="319" t="s">
        <v>120</v>
      </c>
      <c r="BO2" s="318" t="s">
        <v>121</v>
      </c>
      <c r="BP2" s="318" t="s">
        <v>122</v>
      </c>
      <c r="BQ2" s="318" t="s">
        <v>123</v>
      </c>
      <c r="BR2" s="319" t="s">
        <v>124</v>
      </c>
      <c r="BS2" s="319" t="s">
        <v>125</v>
      </c>
      <c r="BT2" s="318" t="s">
        <v>126</v>
      </c>
      <c r="BU2" s="319" t="s">
        <v>127</v>
      </c>
      <c r="BV2" s="319" t="s">
        <v>128</v>
      </c>
      <c r="BW2" s="318" t="s">
        <v>129</v>
      </c>
      <c r="BX2" s="319" t="s">
        <v>130</v>
      </c>
      <c r="BY2" s="319" t="s">
        <v>131</v>
      </c>
      <c r="BZ2" s="319" t="s">
        <v>132</v>
      </c>
      <c r="CA2" s="318" t="s">
        <v>133</v>
      </c>
      <c r="CB2" s="318" t="s">
        <v>134</v>
      </c>
      <c r="CC2" s="318" t="s">
        <v>135</v>
      </c>
      <c r="CD2" s="319" t="s">
        <v>136</v>
      </c>
      <c r="CE2" s="319" t="s">
        <v>137</v>
      </c>
      <c r="CF2" s="319" t="s">
        <v>138</v>
      </c>
      <c r="CG2" s="320" t="s">
        <v>139</v>
      </c>
      <c r="CH2" s="318" t="s">
        <v>0</v>
      </c>
      <c r="CI2" s="320" t="s">
        <v>140</v>
      </c>
      <c r="CJ2" s="320" t="s">
        <v>141</v>
      </c>
      <c r="CK2" s="335" t="s">
        <v>142</v>
      </c>
      <c r="CL2" s="4"/>
    </row>
    <row r="3" spans="1:90" s="10" customFormat="1" ht="26.25" customHeight="1" x14ac:dyDescent="0.25">
      <c r="A3" s="276" t="s">
        <v>22</v>
      </c>
      <c r="B3" s="225" t="s">
        <v>164</v>
      </c>
      <c r="C3" s="314">
        <v>0</v>
      </c>
      <c r="D3" s="314">
        <v>0</v>
      </c>
      <c r="E3" s="314">
        <v>0</v>
      </c>
      <c r="F3" s="314">
        <v>0</v>
      </c>
      <c r="G3" s="314">
        <v>0</v>
      </c>
      <c r="H3" s="314">
        <v>0</v>
      </c>
      <c r="I3" s="314">
        <v>0</v>
      </c>
      <c r="J3" s="314">
        <v>0</v>
      </c>
      <c r="K3" s="314">
        <v>0</v>
      </c>
      <c r="L3" s="314">
        <v>0</v>
      </c>
      <c r="M3" s="314">
        <v>0</v>
      </c>
      <c r="N3" s="314">
        <v>0</v>
      </c>
      <c r="O3" s="314">
        <v>0</v>
      </c>
      <c r="P3" s="314">
        <v>0</v>
      </c>
      <c r="Q3" s="314">
        <v>0</v>
      </c>
      <c r="R3" s="314">
        <v>0</v>
      </c>
      <c r="S3" s="314">
        <v>0</v>
      </c>
      <c r="T3" s="314">
        <v>0</v>
      </c>
      <c r="U3" s="314">
        <v>0</v>
      </c>
      <c r="V3" s="314">
        <v>0</v>
      </c>
      <c r="W3" s="314">
        <v>0</v>
      </c>
      <c r="X3" s="314">
        <v>0</v>
      </c>
      <c r="Y3" s="314">
        <v>0</v>
      </c>
      <c r="Z3" s="314">
        <v>0</v>
      </c>
      <c r="AA3" s="314">
        <v>0</v>
      </c>
      <c r="AB3" s="314">
        <v>0</v>
      </c>
      <c r="AC3" s="314">
        <v>0</v>
      </c>
      <c r="AD3" s="314">
        <v>0</v>
      </c>
      <c r="AE3" s="314">
        <v>0</v>
      </c>
      <c r="AF3" s="314">
        <v>0</v>
      </c>
      <c r="AG3" s="314">
        <v>0</v>
      </c>
      <c r="AH3" s="314">
        <v>0</v>
      </c>
      <c r="AI3" s="314">
        <v>0</v>
      </c>
      <c r="AJ3" s="314">
        <v>0</v>
      </c>
      <c r="AK3" s="314">
        <v>0</v>
      </c>
      <c r="AL3" s="314">
        <v>0</v>
      </c>
      <c r="AM3" s="314">
        <v>0</v>
      </c>
      <c r="AN3" s="314">
        <v>0</v>
      </c>
      <c r="AO3" s="314">
        <v>0</v>
      </c>
      <c r="AP3" s="314">
        <v>0</v>
      </c>
      <c r="AQ3" s="314">
        <v>0</v>
      </c>
      <c r="AR3" s="314">
        <v>0</v>
      </c>
      <c r="AS3" s="314">
        <v>0</v>
      </c>
      <c r="AT3" s="314">
        <v>0</v>
      </c>
      <c r="AU3" s="314">
        <v>0</v>
      </c>
      <c r="AV3" s="314">
        <v>0</v>
      </c>
      <c r="AW3" s="314">
        <v>0</v>
      </c>
      <c r="AX3" s="314">
        <v>0</v>
      </c>
      <c r="AY3" s="314">
        <v>0</v>
      </c>
      <c r="AZ3" s="314">
        <v>0</v>
      </c>
      <c r="BA3" s="314">
        <v>0</v>
      </c>
      <c r="BB3" s="314">
        <v>0</v>
      </c>
      <c r="BC3" s="314">
        <v>0</v>
      </c>
      <c r="BD3" s="314">
        <v>0</v>
      </c>
      <c r="BE3" s="314">
        <v>0</v>
      </c>
      <c r="BF3" s="314">
        <v>0</v>
      </c>
      <c r="BG3" s="314">
        <v>0</v>
      </c>
      <c r="BH3" s="314">
        <v>0</v>
      </c>
      <c r="BI3" s="314">
        <v>0</v>
      </c>
      <c r="BJ3" s="314">
        <v>0</v>
      </c>
      <c r="BK3" s="314">
        <v>0</v>
      </c>
      <c r="BL3" s="314">
        <v>0</v>
      </c>
      <c r="BM3" s="314">
        <v>0</v>
      </c>
      <c r="BN3" s="314">
        <v>0</v>
      </c>
      <c r="BO3" s="314">
        <v>0</v>
      </c>
      <c r="BP3" s="314">
        <v>0</v>
      </c>
      <c r="BQ3" s="314">
        <v>0</v>
      </c>
      <c r="BR3" s="314">
        <v>0</v>
      </c>
      <c r="BS3" s="314">
        <v>0</v>
      </c>
      <c r="BT3" s="314">
        <v>0</v>
      </c>
      <c r="BU3" s="314">
        <v>0</v>
      </c>
      <c r="BV3" s="314">
        <v>0</v>
      </c>
      <c r="BW3" s="314">
        <v>0</v>
      </c>
      <c r="BX3" s="314">
        <v>0</v>
      </c>
      <c r="BY3" s="314">
        <v>0</v>
      </c>
      <c r="BZ3" s="314">
        <v>0</v>
      </c>
      <c r="CA3" s="314">
        <v>0</v>
      </c>
      <c r="CB3" s="314">
        <v>0</v>
      </c>
      <c r="CC3" s="316"/>
      <c r="CD3" s="316"/>
      <c r="CE3" s="316"/>
      <c r="CF3" s="316"/>
      <c r="CG3" s="316"/>
      <c r="CH3" s="314">
        <v>0</v>
      </c>
      <c r="CI3" s="316"/>
      <c r="CJ3" s="316"/>
      <c r="CK3" s="317">
        <v>0</v>
      </c>
      <c r="CL3" s="9"/>
    </row>
    <row r="4" spans="1:90" s="16" customFormat="1" ht="26.25" customHeight="1" x14ac:dyDescent="0.25">
      <c r="A4" s="277" t="s">
        <v>23</v>
      </c>
      <c r="B4" s="226" t="s">
        <v>165</v>
      </c>
      <c r="C4" s="119">
        <v>0</v>
      </c>
      <c r="D4" s="120">
        <v>0</v>
      </c>
      <c r="E4" s="121">
        <v>0</v>
      </c>
      <c r="F4" s="121">
        <v>0</v>
      </c>
      <c r="G4" s="121">
        <v>0</v>
      </c>
      <c r="H4" s="120">
        <v>0</v>
      </c>
      <c r="I4" s="120">
        <v>0</v>
      </c>
      <c r="J4" s="121">
        <v>0</v>
      </c>
      <c r="K4" s="121">
        <v>0</v>
      </c>
      <c r="L4" s="121">
        <v>0</v>
      </c>
      <c r="M4" s="121">
        <v>0</v>
      </c>
      <c r="N4" s="121">
        <v>0</v>
      </c>
      <c r="O4" s="121">
        <v>0</v>
      </c>
      <c r="P4" s="121">
        <v>0</v>
      </c>
      <c r="Q4" s="121">
        <v>0</v>
      </c>
      <c r="R4" s="121">
        <v>0</v>
      </c>
      <c r="S4" s="121">
        <v>0</v>
      </c>
      <c r="T4" s="121">
        <v>0</v>
      </c>
      <c r="U4" s="121">
        <v>0</v>
      </c>
      <c r="V4" s="121">
        <v>0</v>
      </c>
      <c r="W4" s="121">
        <v>0</v>
      </c>
      <c r="X4" s="121">
        <v>0</v>
      </c>
      <c r="Y4" s="121">
        <v>0</v>
      </c>
      <c r="Z4" s="121">
        <v>0</v>
      </c>
      <c r="AA4" s="121">
        <v>0</v>
      </c>
      <c r="AB4" s="121">
        <v>0</v>
      </c>
      <c r="AC4" s="120">
        <v>0</v>
      </c>
      <c r="AD4" s="120">
        <v>0</v>
      </c>
      <c r="AE4" s="121">
        <v>0</v>
      </c>
      <c r="AF4" s="121">
        <v>0</v>
      </c>
      <c r="AG4" s="120">
        <v>0</v>
      </c>
      <c r="AH4" s="120">
        <v>0</v>
      </c>
      <c r="AI4" s="121">
        <v>0</v>
      </c>
      <c r="AJ4" s="121">
        <v>0</v>
      </c>
      <c r="AK4" s="121">
        <v>0</v>
      </c>
      <c r="AL4" s="120">
        <v>0</v>
      </c>
      <c r="AM4" s="121">
        <v>0</v>
      </c>
      <c r="AN4" s="121">
        <v>0</v>
      </c>
      <c r="AO4" s="121">
        <v>0</v>
      </c>
      <c r="AP4" s="121">
        <v>0</v>
      </c>
      <c r="AQ4" s="121">
        <v>0</v>
      </c>
      <c r="AR4" s="120">
        <v>0</v>
      </c>
      <c r="AS4" s="120">
        <v>0</v>
      </c>
      <c r="AT4" s="121">
        <v>0</v>
      </c>
      <c r="AU4" s="121">
        <v>0</v>
      </c>
      <c r="AV4" s="121">
        <v>0</v>
      </c>
      <c r="AW4" s="121">
        <v>0</v>
      </c>
      <c r="AX4" s="120">
        <v>0</v>
      </c>
      <c r="AY4" s="121">
        <v>0</v>
      </c>
      <c r="AZ4" s="121">
        <v>0</v>
      </c>
      <c r="BA4" s="121">
        <v>0</v>
      </c>
      <c r="BB4" s="120">
        <v>0</v>
      </c>
      <c r="BC4" s="121">
        <v>0</v>
      </c>
      <c r="BD4" s="120">
        <v>0</v>
      </c>
      <c r="BE4" s="121">
        <v>0</v>
      </c>
      <c r="BF4" s="121">
        <v>0</v>
      </c>
      <c r="BG4" s="121">
        <v>0</v>
      </c>
      <c r="BH4" s="121">
        <v>0</v>
      </c>
      <c r="BI4" s="121">
        <v>0</v>
      </c>
      <c r="BJ4" s="120">
        <v>0</v>
      </c>
      <c r="BK4" s="121">
        <v>0</v>
      </c>
      <c r="BL4" s="121">
        <v>0</v>
      </c>
      <c r="BM4" s="121">
        <v>0</v>
      </c>
      <c r="BN4" s="121">
        <v>0</v>
      </c>
      <c r="BO4" s="120">
        <v>0</v>
      </c>
      <c r="BP4" s="120">
        <v>0</v>
      </c>
      <c r="BQ4" s="120">
        <v>0</v>
      </c>
      <c r="BR4" s="121">
        <v>0</v>
      </c>
      <c r="BS4" s="121">
        <v>0</v>
      </c>
      <c r="BT4" s="120">
        <v>0</v>
      </c>
      <c r="BU4" s="121">
        <v>0</v>
      </c>
      <c r="BV4" s="121">
        <v>0</v>
      </c>
      <c r="BW4" s="120">
        <v>0</v>
      </c>
      <c r="BX4" s="121">
        <v>0</v>
      </c>
      <c r="BY4" s="121">
        <v>0</v>
      </c>
      <c r="BZ4" s="121">
        <v>0</v>
      </c>
      <c r="CA4" s="120">
        <v>0</v>
      </c>
      <c r="CB4" s="120">
        <v>0</v>
      </c>
      <c r="CC4" s="50"/>
      <c r="CD4" s="51"/>
      <c r="CE4" s="51"/>
      <c r="CF4" s="51"/>
      <c r="CG4" s="50"/>
      <c r="CH4" s="120">
        <v>0</v>
      </c>
      <c r="CI4" s="50"/>
      <c r="CJ4" s="50"/>
      <c r="CK4" s="122">
        <v>0</v>
      </c>
      <c r="CL4" s="9"/>
    </row>
    <row r="5" spans="1:90" s="16" customFormat="1" ht="26.25" customHeight="1" x14ac:dyDescent="0.25">
      <c r="A5" s="278" t="s">
        <v>24</v>
      </c>
      <c r="B5" s="226" t="s">
        <v>166</v>
      </c>
      <c r="C5" s="53"/>
      <c r="D5" s="69"/>
      <c r="E5" s="70"/>
      <c r="F5" s="70"/>
      <c r="G5" s="70"/>
      <c r="H5" s="69"/>
      <c r="I5" s="69"/>
      <c r="J5" s="70"/>
      <c r="K5" s="70"/>
      <c r="L5" s="70"/>
      <c r="M5" s="70"/>
      <c r="N5" s="70"/>
      <c r="O5" s="70"/>
      <c r="P5" s="70"/>
      <c r="Q5" s="70"/>
      <c r="R5" s="70"/>
      <c r="S5" s="70"/>
      <c r="T5" s="70"/>
      <c r="U5" s="70"/>
      <c r="V5" s="70"/>
      <c r="W5" s="70"/>
      <c r="X5" s="70"/>
      <c r="Y5" s="70"/>
      <c r="Z5" s="70"/>
      <c r="AA5" s="70"/>
      <c r="AB5" s="70"/>
      <c r="AC5" s="69"/>
      <c r="AD5" s="69"/>
      <c r="AE5" s="70"/>
      <c r="AF5" s="70"/>
      <c r="AG5" s="69"/>
      <c r="AH5" s="69"/>
      <c r="AI5" s="70"/>
      <c r="AJ5" s="70"/>
      <c r="AK5" s="70"/>
      <c r="AL5" s="69"/>
      <c r="AM5" s="70"/>
      <c r="AN5" s="70"/>
      <c r="AO5" s="70"/>
      <c r="AP5" s="70"/>
      <c r="AQ5" s="70"/>
      <c r="AR5" s="69"/>
      <c r="AS5" s="69"/>
      <c r="AT5" s="70"/>
      <c r="AU5" s="70"/>
      <c r="AV5" s="70"/>
      <c r="AW5" s="70"/>
      <c r="AX5" s="69"/>
      <c r="AY5" s="70"/>
      <c r="AZ5" s="70"/>
      <c r="BA5" s="70"/>
      <c r="BB5" s="69"/>
      <c r="BC5" s="70"/>
      <c r="BD5" s="69"/>
      <c r="BE5" s="70"/>
      <c r="BF5" s="70"/>
      <c r="BG5" s="70"/>
      <c r="BH5" s="70"/>
      <c r="BI5" s="70"/>
      <c r="BJ5" s="69"/>
      <c r="BK5" s="70"/>
      <c r="BL5" s="70"/>
      <c r="BM5" s="70"/>
      <c r="BN5" s="70"/>
      <c r="BO5" s="69"/>
      <c r="BP5" s="69"/>
      <c r="BQ5" s="69"/>
      <c r="BR5" s="70"/>
      <c r="BS5" s="70"/>
      <c r="BT5" s="69"/>
      <c r="BU5" s="70"/>
      <c r="BV5" s="70"/>
      <c r="BW5" s="69"/>
      <c r="BX5" s="70"/>
      <c r="BY5" s="70"/>
      <c r="BZ5" s="70"/>
      <c r="CA5" s="69"/>
      <c r="CB5" s="69"/>
      <c r="CC5" s="50"/>
      <c r="CD5" s="51"/>
      <c r="CE5" s="51"/>
      <c r="CF5" s="51"/>
      <c r="CG5" s="50"/>
      <c r="CH5" s="50"/>
      <c r="CI5" s="50"/>
      <c r="CJ5" s="50"/>
      <c r="CK5" s="71"/>
      <c r="CL5" s="9"/>
    </row>
    <row r="6" spans="1:90" s="16" customFormat="1" ht="26.25" customHeight="1" x14ac:dyDescent="0.25">
      <c r="A6" s="278" t="s">
        <v>25</v>
      </c>
      <c r="B6" s="226" t="s">
        <v>167</v>
      </c>
      <c r="C6" s="64"/>
      <c r="D6" s="54"/>
      <c r="E6" s="55"/>
      <c r="F6" s="55"/>
      <c r="G6" s="55"/>
      <c r="H6" s="54"/>
      <c r="I6" s="54"/>
      <c r="J6" s="55"/>
      <c r="K6" s="55"/>
      <c r="L6" s="55"/>
      <c r="M6" s="55"/>
      <c r="N6" s="55"/>
      <c r="O6" s="55"/>
      <c r="P6" s="55"/>
      <c r="Q6" s="55"/>
      <c r="R6" s="55"/>
      <c r="S6" s="55"/>
      <c r="T6" s="55"/>
      <c r="U6" s="55"/>
      <c r="V6" s="55"/>
      <c r="W6" s="55"/>
      <c r="X6" s="55"/>
      <c r="Y6" s="55"/>
      <c r="Z6" s="55"/>
      <c r="AA6" s="55"/>
      <c r="AB6" s="55"/>
      <c r="AC6" s="54"/>
      <c r="AD6" s="54"/>
      <c r="AE6" s="55"/>
      <c r="AF6" s="55"/>
      <c r="AG6" s="54"/>
      <c r="AH6" s="54"/>
      <c r="AI6" s="55"/>
      <c r="AJ6" s="55"/>
      <c r="AK6" s="55"/>
      <c r="AL6" s="54"/>
      <c r="AM6" s="55"/>
      <c r="AN6" s="55"/>
      <c r="AO6" s="55"/>
      <c r="AP6" s="55"/>
      <c r="AQ6" s="55"/>
      <c r="AR6" s="54"/>
      <c r="AS6" s="54"/>
      <c r="AT6" s="55"/>
      <c r="AU6" s="55"/>
      <c r="AV6" s="55"/>
      <c r="AW6" s="55"/>
      <c r="AX6" s="54"/>
      <c r="AY6" s="55"/>
      <c r="AZ6" s="55"/>
      <c r="BA6" s="55"/>
      <c r="BB6" s="54"/>
      <c r="BC6" s="55"/>
      <c r="BD6" s="54"/>
      <c r="BE6" s="55"/>
      <c r="BF6" s="55"/>
      <c r="BG6" s="55"/>
      <c r="BH6" s="55"/>
      <c r="BI6" s="55"/>
      <c r="BJ6" s="54"/>
      <c r="BK6" s="55"/>
      <c r="BL6" s="55"/>
      <c r="BM6" s="55"/>
      <c r="BN6" s="55"/>
      <c r="BO6" s="54"/>
      <c r="BP6" s="54"/>
      <c r="BQ6" s="54"/>
      <c r="BR6" s="55"/>
      <c r="BS6" s="55"/>
      <c r="BT6" s="54"/>
      <c r="BU6" s="55"/>
      <c r="BV6" s="55"/>
      <c r="BW6" s="54"/>
      <c r="BX6" s="55"/>
      <c r="BY6" s="55"/>
      <c r="BZ6" s="55"/>
      <c r="CA6" s="54"/>
      <c r="CB6" s="54"/>
      <c r="CC6" s="50"/>
      <c r="CD6" s="51"/>
      <c r="CE6" s="51"/>
      <c r="CF6" s="51"/>
      <c r="CG6" s="50"/>
      <c r="CH6" s="50"/>
      <c r="CI6" s="50"/>
      <c r="CJ6" s="50"/>
      <c r="CK6" s="72"/>
      <c r="CL6" s="9"/>
    </row>
    <row r="7" spans="1:90" s="16" customFormat="1" ht="26.25" customHeight="1" x14ac:dyDescent="0.25">
      <c r="A7" s="278" t="s">
        <v>26</v>
      </c>
      <c r="B7" s="226" t="s">
        <v>168</v>
      </c>
      <c r="C7" s="64"/>
      <c r="D7" s="54"/>
      <c r="E7" s="55"/>
      <c r="F7" s="55"/>
      <c r="G7" s="55"/>
      <c r="H7" s="54"/>
      <c r="I7" s="54"/>
      <c r="J7" s="55"/>
      <c r="K7" s="55"/>
      <c r="L7" s="55"/>
      <c r="M7" s="55"/>
      <c r="N7" s="55"/>
      <c r="O7" s="55"/>
      <c r="P7" s="55"/>
      <c r="Q7" s="55"/>
      <c r="R7" s="55"/>
      <c r="S7" s="55"/>
      <c r="T7" s="55"/>
      <c r="U7" s="55"/>
      <c r="V7" s="55"/>
      <c r="W7" s="55"/>
      <c r="X7" s="55"/>
      <c r="Y7" s="55"/>
      <c r="Z7" s="55"/>
      <c r="AA7" s="55"/>
      <c r="AB7" s="55"/>
      <c r="AC7" s="54"/>
      <c r="AD7" s="54"/>
      <c r="AE7" s="55"/>
      <c r="AF7" s="55"/>
      <c r="AG7" s="54"/>
      <c r="AH7" s="54"/>
      <c r="AI7" s="55"/>
      <c r="AJ7" s="55"/>
      <c r="AK7" s="55"/>
      <c r="AL7" s="54"/>
      <c r="AM7" s="55"/>
      <c r="AN7" s="55"/>
      <c r="AO7" s="55"/>
      <c r="AP7" s="55"/>
      <c r="AQ7" s="55"/>
      <c r="AR7" s="54"/>
      <c r="AS7" s="54"/>
      <c r="AT7" s="55"/>
      <c r="AU7" s="55"/>
      <c r="AV7" s="55"/>
      <c r="AW7" s="55"/>
      <c r="AX7" s="54"/>
      <c r="AY7" s="55"/>
      <c r="AZ7" s="55"/>
      <c r="BA7" s="55"/>
      <c r="BB7" s="54"/>
      <c r="BC7" s="55"/>
      <c r="BD7" s="54"/>
      <c r="BE7" s="55"/>
      <c r="BF7" s="55"/>
      <c r="BG7" s="55"/>
      <c r="BH7" s="55"/>
      <c r="BI7" s="55"/>
      <c r="BJ7" s="54"/>
      <c r="BK7" s="55"/>
      <c r="BL7" s="55"/>
      <c r="BM7" s="55"/>
      <c r="BN7" s="55"/>
      <c r="BO7" s="54"/>
      <c r="BP7" s="54"/>
      <c r="BQ7" s="54"/>
      <c r="BR7" s="55"/>
      <c r="BS7" s="55"/>
      <c r="BT7" s="54"/>
      <c r="BU7" s="55"/>
      <c r="BV7" s="55"/>
      <c r="BW7" s="54"/>
      <c r="BX7" s="55"/>
      <c r="BY7" s="55"/>
      <c r="BZ7" s="55"/>
      <c r="CA7" s="54"/>
      <c r="CB7" s="54"/>
      <c r="CC7" s="50"/>
      <c r="CD7" s="51"/>
      <c r="CE7" s="51"/>
      <c r="CF7" s="51"/>
      <c r="CG7" s="50"/>
      <c r="CH7" s="50"/>
      <c r="CI7" s="50"/>
      <c r="CJ7" s="50"/>
      <c r="CK7" s="72"/>
      <c r="CL7" s="9"/>
    </row>
    <row r="8" spans="1:90" s="16" customFormat="1" ht="26.25" customHeight="1" x14ac:dyDescent="0.25">
      <c r="A8" s="278" t="s">
        <v>27</v>
      </c>
      <c r="B8" s="226" t="s">
        <v>169</v>
      </c>
      <c r="C8" s="64"/>
      <c r="D8" s="54"/>
      <c r="E8" s="55"/>
      <c r="F8" s="55"/>
      <c r="G8" s="55"/>
      <c r="H8" s="54"/>
      <c r="I8" s="54"/>
      <c r="J8" s="55"/>
      <c r="K8" s="55"/>
      <c r="L8" s="55"/>
      <c r="M8" s="55"/>
      <c r="N8" s="55"/>
      <c r="O8" s="55"/>
      <c r="P8" s="55"/>
      <c r="Q8" s="55"/>
      <c r="R8" s="55"/>
      <c r="S8" s="55"/>
      <c r="T8" s="55"/>
      <c r="U8" s="55"/>
      <c r="V8" s="55"/>
      <c r="W8" s="55"/>
      <c r="X8" s="55"/>
      <c r="Y8" s="55"/>
      <c r="Z8" s="55"/>
      <c r="AA8" s="55"/>
      <c r="AB8" s="55"/>
      <c r="AC8" s="54"/>
      <c r="AD8" s="54"/>
      <c r="AE8" s="55"/>
      <c r="AF8" s="55"/>
      <c r="AG8" s="54"/>
      <c r="AH8" s="54"/>
      <c r="AI8" s="55"/>
      <c r="AJ8" s="55"/>
      <c r="AK8" s="55"/>
      <c r="AL8" s="54"/>
      <c r="AM8" s="55"/>
      <c r="AN8" s="55"/>
      <c r="AO8" s="55"/>
      <c r="AP8" s="55"/>
      <c r="AQ8" s="55"/>
      <c r="AR8" s="54"/>
      <c r="AS8" s="54"/>
      <c r="AT8" s="55"/>
      <c r="AU8" s="55"/>
      <c r="AV8" s="55"/>
      <c r="AW8" s="55"/>
      <c r="AX8" s="54"/>
      <c r="AY8" s="55"/>
      <c r="AZ8" s="55"/>
      <c r="BA8" s="55"/>
      <c r="BB8" s="54"/>
      <c r="BC8" s="55"/>
      <c r="BD8" s="54"/>
      <c r="BE8" s="55"/>
      <c r="BF8" s="55"/>
      <c r="BG8" s="55"/>
      <c r="BH8" s="55"/>
      <c r="BI8" s="55"/>
      <c r="BJ8" s="54"/>
      <c r="BK8" s="55"/>
      <c r="BL8" s="55"/>
      <c r="BM8" s="55"/>
      <c r="BN8" s="55"/>
      <c r="BO8" s="54"/>
      <c r="BP8" s="54"/>
      <c r="BQ8" s="54"/>
      <c r="BR8" s="55"/>
      <c r="BS8" s="55"/>
      <c r="BT8" s="54"/>
      <c r="BU8" s="55"/>
      <c r="BV8" s="55"/>
      <c r="BW8" s="54"/>
      <c r="BX8" s="55"/>
      <c r="BY8" s="55"/>
      <c r="BZ8" s="55"/>
      <c r="CA8" s="54"/>
      <c r="CB8" s="54"/>
      <c r="CC8" s="50"/>
      <c r="CD8" s="51"/>
      <c r="CE8" s="51"/>
      <c r="CF8" s="51"/>
      <c r="CG8" s="50"/>
      <c r="CH8" s="50"/>
      <c r="CI8" s="50"/>
      <c r="CJ8" s="50"/>
      <c r="CK8" s="72"/>
      <c r="CL8" s="9"/>
    </row>
    <row r="9" spans="1:90" s="16" customFormat="1" ht="26.25" customHeight="1" x14ac:dyDescent="0.25">
      <c r="A9" s="278" t="s">
        <v>28</v>
      </c>
      <c r="B9" s="226" t="s">
        <v>170</v>
      </c>
      <c r="C9" s="64"/>
      <c r="D9" s="54"/>
      <c r="E9" s="55"/>
      <c r="F9" s="55"/>
      <c r="G9" s="55"/>
      <c r="H9" s="54"/>
      <c r="I9" s="54"/>
      <c r="J9" s="55"/>
      <c r="K9" s="55"/>
      <c r="L9" s="55"/>
      <c r="M9" s="55"/>
      <c r="N9" s="55"/>
      <c r="O9" s="55"/>
      <c r="P9" s="55"/>
      <c r="Q9" s="55"/>
      <c r="R9" s="55"/>
      <c r="S9" s="55"/>
      <c r="T9" s="55"/>
      <c r="U9" s="55"/>
      <c r="V9" s="55"/>
      <c r="W9" s="55"/>
      <c r="X9" s="55"/>
      <c r="Y9" s="55"/>
      <c r="Z9" s="55"/>
      <c r="AA9" s="55"/>
      <c r="AB9" s="55"/>
      <c r="AC9" s="54"/>
      <c r="AD9" s="54"/>
      <c r="AE9" s="55"/>
      <c r="AF9" s="55"/>
      <c r="AG9" s="54"/>
      <c r="AH9" s="54"/>
      <c r="AI9" s="55"/>
      <c r="AJ9" s="55"/>
      <c r="AK9" s="55"/>
      <c r="AL9" s="54"/>
      <c r="AM9" s="55"/>
      <c r="AN9" s="55"/>
      <c r="AO9" s="55"/>
      <c r="AP9" s="55"/>
      <c r="AQ9" s="55"/>
      <c r="AR9" s="54"/>
      <c r="AS9" s="54"/>
      <c r="AT9" s="55"/>
      <c r="AU9" s="55"/>
      <c r="AV9" s="55"/>
      <c r="AW9" s="55"/>
      <c r="AX9" s="54"/>
      <c r="AY9" s="55"/>
      <c r="AZ9" s="55"/>
      <c r="BA9" s="55"/>
      <c r="BB9" s="54"/>
      <c r="BC9" s="55"/>
      <c r="BD9" s="54"/>
      <c r="BE9" s="55"/>
      <c r="BF9" s="55"/>
      <c r="BG9" s="55"/>
      <c r="BH9" s="55"/>
      <c r="BI9" s="55"/>
      <c r="BJ9" s="54"/>
      <c r="BK9" s="55"/>
      <c r="BL9" s="55"/>
      <c r="BM9" s="55"/>
      <c r="BN9" s="55"/>
      <c r="BO9" s="54"/>
      <c r="BP9" s="54"/>
      <c r="BQ9" s="54"/>
      <c r="BR9" s="55"/>
      <c r="BS9" s="55"/>
      <c r="BT9" s="54"/>
      <c r="BU9" s="55"/>
      <c r="BV9" s="55"/>
      <c r="BW9" s="54"/>
      <c r="BX9" s="55"/>
      <c r="BY9" s="55"/>
      <c r="BZ9" s="55"/>
      <c r="CA9" s="54"/>
      <c r="CB9" s="54"/>
      <c r="CC9" s="50"/>
      <c r="CD9" s="51"/>
      <c r="CE9" s="51"/>
      <c r="CF9" s="51"/>
      <c r="CG9" s="50"/>
      <c r="CH9" s="50"/>
      <c r="CI9" s="50"/>
      <c r="CJ9" s="50"/>
      <c r="CK9" s="72"/>
      <c r="CL9" s="9"/>
    </row>
    <row r="10" spans="1:90" s="16" customFormat="1" ht="26.25" customHeight="1" x14ac:dyDescent="0.25">
      <c r="A10" s="278" t="s">
        <v>29</v>
      </c>
      <c r="B10" s="227" t="s">
        <v>171</v>
      </c>
      <c r="C10" s="73"/>
      <c r="D10" s="74"/>
      <c r="E10" s="75"/>
      <c r="F10" s="75"/>
      <c r="G10" s="75"/>
      <c r="H10" s="74"/>
      <c r="I10" s="74"/>
      <c r="J10" s="75"/>
      <c r="K10" s="75"/>
      <c r="L10" s="75"/>
      <c r="M10" s="75"/>
      <c r="N10" s="75"/>
      <c r="O10" s="75"/>
      <c r="P10" s="75"/>
      <c r="Q10" s="75"/>
      <c r="R10" s="75"/>
      <c r="S10" s="75"/>
      <c r="T10" s="75"/>
      <c r="U10" s="75"/>
      <c r="V10" s="75"/>
      <c r="W10" s="75"/>
      <c r="X10" s="75"/>
      <c r="Y10" s="75"/>
      <c r="Z10" s="75"/>
      <c r="AA10" s="75"/>
      <c r="AB10" s="75"/>
      <c r="AC10" s="74"/>
      <c r="AD10" s="74"/>
      <c r="AE10" s="75"/>
      <c r="AF10" s="75"/>
      <c r="AG10" s="74"/>
      <c r="AH10" s="74"/>
      <c r="AI10" s="75"/>
      <c r="AJ10" s="75"/>
      <c r="AK10" s="75"/>
      <c r="AL10" s="74"/>
      <c r="AM10" s="75"/>
      <c r="AN10" s="75"/>
      <c r="AO10" s="75"/>
      <c r="AP10" s="75"/>
      <c r="AQ10" s="75"/>
      <c r="AR10" s="74"/>
      <c r="AS10" s="74"/>
      <c r="AT10" s="75"/>
      <c r="AU10" s="75"/>
      <c r="AV10" s="75"/>
      <c r="AW10" s="75"/>
      <c r="AX10" s="74"/>
      <c r="AY10" s="75"/>
      <c r="AZ10" s="75"/>
      <c r="BA10" s="75"/>
      <c r="BB10" s="74"/>
      <c r="BC10" s="75"/>
      <c r="BD10" s="74"/>
      <c r="BE10" s="75"/>
      <c r="BF10" s="75"/>
      <c r="BG10" s="75"/>
      <c r="BH10" s="75"/>
      <c r="BI10" s="75"/>
      <c r="BJ10" s="74"/>
      <c r="BK10" s="75"/>
      <c r="BL10" s="75"/>
      <c r="BM10" s="75"/>
      <c r="BN10" s="75"/>
      <c r="BO10" s="74"/>
      <c r="BP10" s="74"/>
      <c r="BQ10" s="74"/>
      <c r="BR10" s="75"/>
      <c r="BS10" s="75"/>
      <c r="BT10" s="74"/>
      <c r="BU10" s="75"/>
      <c r="BV10" s="75"/>
      <c r="BW10" s="74"/>
      <c r="BX10" s="75"/>
      <c r="BY10" s="75"/>
      <c r="BZ10" s="75"/>
      <c r="CA10" s="74"/>
      <c r="CB10" s="74"/>
      <c r="CC10" s="50"/>
      <c r="CD10" s="51"/>
      <c r="CE10" s="51"/>
      <c r="CF10" s="51"/>
      <c r="CG10" s="50"/>
      <c r="CH10" s="50"/>
      <c r="CI10" s="50"/>
      <c r="CJ10" s="50"/>
      <c r="CK10" s="76"/>
      <c r="CL10" s="9"/>
    </row>
    <row r="11" spans="1:90" s="23" customFormat="1" ht="26.25" customHeight="1" x14ac:dyDescent="0.25">
      <c r="A11" s="276" t="s">
        <v>30</v>
      </c>
      <c r="B11" s="225" t="s">
        <v>172</v>
      </c>
      <c r="C11" s="128">
        <v>1090551.5460943347</v>
      </c>
      <c r="D11" s="123">
        <v>49045.378015410315</v>
      </c>
      <c r="E11" s="123">
        <v>38581.714543166592</v>
      </c>
      <c r="F11" s="123">
        <v>7042.8191246907518</v>
      </c>
      <c r="G11" s="123">
        <v>3420.8443475529753</v>
      </c>
      <c r="H11" s="123">
        <v>4856.6709232492913</v>
      </c>
      <c r="I11" s="123">
        <v>488594.40140327968</v>
      </c>
      <c r="J11" s="123">
        <v>48800.001544155748</v>
      </c>
      <c r="K11" s="123">
        <v>4454.7637735164335</v>
      </c>
      <c r="L11" s="123">
        <v>2990.3004499523377</v>
      </c>
      <c r="M11" s="123">
        <v>16243.738550487187</v>
      </c>
      <c r="N11" s="123">
        <v>7951.2980612909678</v>
      </c>
      <c r="O11" s="123">
        <v>70789.317681315631</v>
      </c>
      <c r="P11" s="123">
        <v>141591.51876347681</v>
      </c>
      <c r="Q11" s="123">
        <v>3008.2746632834433</v>
      </c>
      <c r="R11" s="123">
        <v>3558.9528553169339</v>
      </c>
      <c r="S11" s="123">
        <v>38910.988524865912</v>
      </c>
      <c r="T11" s="123">
        <v>135449.24894557425</v>
      </c>
      <c r="U11" s="123">
        <v>3492.7577710391142</v>
      </c>
      <c r="V11" s="123">
        <v>1055.0498865606785</v>
      </c>
      <c r="W11" s="123">
        <v>797.7416227524044</v>
      </c>
      <c r="X11" s="123">
        <v>2586.4224582567631</v>
      </c>
      <c r="Y11" s="123">
        <v>1700.2106013095442</v>
      </c>
      <c r="Z11" s="123">
        <v>444.25261455176758</v>
      </c>
      <c r="AA11" s="123">
        <v>2889.1796905374504</v>
      </c>
      <c r="AB11" s="123">
        <v>1880.3829450361645</v>
      </c>
      <c r="AC11" s="123">
        <v>182364.5699832066</v>
      </c>
      <c r="AD11" s="123">
        <v>11768.613728482062</v>
      </c>
      <c r="AE11" s="123">
        <v>1137.0919210769814</v>
      </c>
      <c r="AF11" s="123">
        <v>10631.521807405083</v>
      </c>
      <c r="AG11" s="123">
        <v>41081.038962208178</v>
      </c>
      <c r="AH11" s="123">
        <v>38420.979946369014</v>
      </c>
      <c r="AI11" s="123">
        <v>8150.2420153964877</v>
      </c>
      <c r="AJ11" s="123">
        <v>16020.447128083235</v>
      </c>
      <c r="AK11" s="123">
        <v>14250.290802889293</v>
      </c>
      <c r="AL11" s="123">
        <v>150536.65187800903</v>
      </c>
      <c r="AM11" s="123">
        <v>50922.349999815568</v>
      </c>
      <c r="AN11" s="123">
        <v>27983.873153669912</v>
      </c>
      <c r="AO11" s="123">
        <v>61799.649456776955</v>
      </c>
      <c r="AP11" s="123">
        <v>7904.1332996834199</v>
      </c>
      <c r="AQ11" s="123">
        <v>1926.6459680631983</v>
      </c>
      <c r="AR11" s="123">
        <v>13218.957219083033</v>
      </c>
      <c r="AS11" s="123">
        <v>7198.4155630845489</v>
      </c>
      <c r="AT11" s="123">
        <v>1541.4795100959632</v>
      </c>
      <c r="AU11" s="123">
        <v>1485.1471819366027</v>
      </c>
      <c r="AV11" s="123">
        <v>560.00843621301465</v>
      </c>
      <c r="AW11" s="123">
        <v>3611.7804348389677</v>
      </c>
      <c r="AX11" s="123">
        <v>2002.112864280816</v>
      </c>
      <c r="AY11" s="123">
        <v>896.27276576728377</v>
      </c>
      <c r="AZ11" s="123">
        <v>412.12956233515888</v>
      </c>
      <c r="BA11" s="123">
        <v>693.71053617837322</v>
      </c>
      <c r="BB11" s="123">
        <v>3230.9436101787105</v>
      </c>
      <c r="BC11" s="123">
        <v>0</v>
      </c>
      <c r="BD11" s="123">
        <v>18564.338526711548</v>
      </c>
      <c r="BE11" s="123">
        <v>11608.112147663665</v>
      </c>
      <c r="BF11" s="123">
        <v>3890.9623042851349</v>
      </c>
      <c r="BG11" s="123">
        <v>1897.5372026510076</v>
      </c>
      <c r="BH11" s="123">
        <v>446.16433630205876</v>
      </c>
      <c r="BI11" s="123">
        <v>721.5625358096828</v>
      </c>
      <c r="BJ11" s="123">
        <v>14997.053649238496</v>
      </c>
      <c r="BK11" s="123">
        <v>5562.1068263986144</v>
      </c>
      <c r="BL11" s="123">
        <v>3359.1596581045023</v>
      </c>
      <c r="BM11" s="123">
        <v>394.62018861460541</v>
      </c>
      <c r="BN11" s="123">
        <v>5681.1669761207741</v>
      </c>
      <c r="BO11" s="123">
        <v>18628.054930075003</v>
      </c>
      <c r="BP11" s="123">
        <v>10011.73143061645</v>
      </c>
      <c r="BQ11" s="123">
        <v>20123.695982705769</v>
      </c>
      <c r="BR11" s="123">
        <v>12963.358852442941</v>
      </c>
      <c r="BS11" s="123">
        <v>7160.3371302628257</v>
      </c>
      <c r="BT11" s="123">
        <v>6890.663937157934</v>
      </c>
      <c r="BU11" s="123">
        <v>3558.9445178512474</v>
      </c>
      <c r="BV11" s="123">
        <v>3331.7194193066875</v>
      </c>
      <c r="BW11" s="123">
        <v>7577.1935845358621</v>
      </c>
      <c r="BX11" s="123">
        <v>1452.3793772491699</v>
      </c>
      <c r="BY11" s="123">
        <v>623.82206958539336</v>
      </c>
      <c r="BZ11" s="123">
        <v>5500.9921377012988</v>
      </c>
      <c r="CA11" s="123">
        <v>1440.0799564526549</v>
      </c>
      <c r="CB11" s="123">
        <v>0</v>
      </c>
      <c r="CC11" s="129">
        <v>388701.23374667508</v>
      </c>
      <c r="CD11" s="130">
        <v>223254.24096504593</v>
      </c>
      <c r="CE11" s="130">
        <v>108918.6014585213</v>
      </c>
      <c r="CF11" s="130">
        <v>56528.391323107833</v>
      </c>
      <c r="CG11" s="77"/>
      <c r="CH11" s="123">
        <v>0</v>
      </c>
      <c r="CI11" s="52"/>
      <c r="CJ11" s="61"/>
      <c r="CK11" s="127">
        <v>1479252.77984101</v>
      </c>
      <c r="CL11" s="9"/>
    </row>
    <row r="12" spans="1:90" s="23" customFormat="1" ht="26.25" customHeight="1" x14ac:dyDescent="0.25">
      <c r="A12" s="277" t="s">
        <v>31</v>
      </c>
      <c r="B12" s="228" t="s">
        <v>173</v>
      </c>
      <c r="C12" s="119">
        <v>68290.438034209204</v>
      </c>
      <c r="D12" s="131">
        <v>688.0493102575299</v>
      </c>
      <c r="E12" s="132">
        <v>688.0493102575299</v>
      </c>
      <c r="F12" s="132">
        <v>0</v>
      </c>
      <c r="G12" s="132">
        <v>0</v>
      </c>
      <c r="H12" s="131">
        <v>1017.4325021196654</v>
      </c>
      <c r="I12" s="131">
        <v>66584.868321831993</v>
      </c>
      <c r="J12" s="132">
        <v>1034.0955051007388</v>
      </c>
      <c r="K12" s="132">
        <v>0</v>
      </c>
      <c r="L12" s="132">
        <v>0</v>
      </c>
      <c r="M12" s="132">
        <v>575.57808723575056</v>
      </c>
      <c r="N12" s="132">
        <v>522.11791276424947</v>
      </c>
      <c r="O12" s="132">
        <v>0</v>
      </c>
      <c r="P12" s="132">
        <v>34.817903999999999</v>
      </c>
      <c r="Q12" s="132">
        <v>0</v>
      </c>
      <c r="R12" s="132">
        <v>0</v>
      </c>
      <c r="S12" s="132">
        <v>7502.6083744614698</v>
      </c>
      <c r="T12" s="132">
        <v>56915.65053826978</v>
      </c>
      <c r="U12" s="132">
        <v>0</v>
      </c>
      <c r="V12" s="132">
        <v>0</v>
      </c>
      <c r="W12" s="132">
        <v>0</v>
      </c>
      <c r="X12" s="132">
        <v>0</v>
      </c>
      <c r="Y12" s="132">
        <v>0</v>
      </c>
      <c r="Z12" s="132">
        <v>0</v>
      </c>
      <c r="AA12" s="132">
        <v>0</v>
      </c>
      <c r="AB12" s="132">
        <v>0</v>
      </c>
      <c r="AC12" s="131">
        <v>0</v>
      </c>
      <c r="AD12" s="131">
        <v>1.9009434774656799E-2</v>
      </c>
      <c r="AE12" s="132">
        <v>5.3814270976368086E-3</v>
      </c>
      <c r="AF12" s="132">
        <v>1.362800767701999E-2</v>
      </c>
      <c r="AG12" s="131">
        <v>0</v>
      </c>
      <c r="AH12" s="131">
        <v>0</v>
      </c>
      <c r="AI12" s="132">
        <v>0</v>
      </c>
      <c r="AJ12" s="132">
        <v>0</v>
      </c>
      <c r="AK12" s="132">
        <v>0</v>
      </c>
      <c r="AL12" s="131">
        <v>0</v>
      </c>
      <c r="AM12" s="132">
        <v>0</v>
      </c>
      <c r="AN12" s="132">
        <v>0</v>
      </c>
      <c r="AO12" s="132">
        <v>0</v>
      </c>
      <c r="AP12" s="132">
        <v>0</v>
      </c>
      <c r="AQ12" s="132">
        <v>0</v>
      </c>
      <c r="AR12" s="131">
        <v>0</v>
      </c>
      <c r="AS12" s="131">
        <v>5.6998039160220098E-3</v>
      </c>
      <c r="AT12" s="132">
        <v>0</v>
      </c>
      <c r="AU12" s="132">
        <v>5.6998039160220098E-3</v>
      </c>
      <c r="AV12" s="132">
        <v>0</v>
      </c>
      <c r="AW12" s="132">
        <v>0</v>
      </c>
      <c r="AX12" s="131">
        <v>0</v>
      </c>
      <c r="AY12" s="132">
        <v>0</v>
      </c>
      <c r="AZ12" s="132">
        <v>0</v>
      </c>
      <c r="BA12" s="132">
        <v>0</v>
      </c>
      <c r="BB12" s="131">
        <v>0</v>
      </c>
      <c r="BC12" s="132">
        <v>0</v>
      </c>
      <c r="BD12" s="131">
        <v>0</v>
      </c>
      <c r="BE12" s="132">
        <v>0</v>
      </c>
      <c r="BF12" s="132">
        <v>0</v>
      </c>
      <c r="BG12" s="132">
        <v>0</v>
      </c>
      <c r="BH12" s="132">
        <v>0</v>
      </c>
      <c r="BI12" s="132">
        <v>0</v>
      </c>
      <c r="BJ12" s="131">
        <v>0</v>
      </c>
      <c r="BK12" s="132">
        <v>0</v>
      </c>
      <c r="BL12" s="132">
        <v>0</v>
      </c>
      <c r="BM12" s="132">
        <v>0</v>
      </c>
      <c r="BN12" s="132">
        <v>0</v>
      </c>
      <c r="BO12" s="131">
        <v>0</v>
      </c>
      <c r="BP12" s="131">
        <v>0</v>
      </c>
      <c r="BQ12" s="131">
        <v>0</v>
      </c>
      <c r="BR12" s="132">
        <v>0</v>
      </c>
      <c r="BS12" s="132">
        <v>0</v>
      </c>
      <c r="BT12" s="131">
        <v>2.5879318716464837E-2</v>
      </c>
      <c r="BU12" s="132">
        <v>1.259714991324612E-2</v>
      </c>
      <c r="BV12" s="132">
        <v>1.3282168803218719E-2</v>
      </c>
      <c r="BW12" s="131">
        <v>2.9066722892135372E-2</v>
      </c>
      <c r="BX12" s="132">
        <v>4.2850566237787385E-3</v>
      </c>
      <c r="BY12" s="132">
        <v>0</v>
      </c>
      <c r="BZ12" s="132">
        <v>2.4781666268356633E-2</v>
      </c>
      <c r="CA12" s="131">
        <v>8.2447197007209823E-3</v>
      </c>
      <c r="CB12" s="131">
        <v>0</v>
      </c>
      <c r="CC12" s="133">
        <v>1213.6344446066225</v>
      </c>
      <c r="CD12" s="134">
        <v>1093.1896163608849</v>
      </c>
      <c r="CE12" s="134">
        <v>0</v>
      </c>
      <c r="CF12" s="134">
        <v>120.44482824573757</v>
      </c>
      <c r="CG12" s="63"/>
      <c r="CH12" s="124">
        <v>0</v>
      </c>
      <c r="CI12" s="62"/>
      <c r="CJ12" s="50"/>
      <c r="CK12" s="122">
        <v>69504.072478815826</v>
      </c>
      <c r="CL12" s="9"/>
    </row>
    <row r="13" spans="1:90" s="23" customFormat="1" ht="26.25" customHeight="1" x14ac:dyDescent="0.25">
      <c r="A13" s="278" t="s">
        <v>32</v>
      </c>
      <c r="B13" s="229" t="s">
        <v>174</v>
      </c>
      <c r="C13" s="119">
        <v>0</v>
      </c>
      <c r="D13" s="131">
        <v>0</v>
      </c>
      <c r="E13" s="132">
        <v>0</v>
      </c>
      <c r="F13" s="132">
        <v>0</v>
      </c>
      <c r="G13" s="132">
        <v>0</v>
      </c>
      <c r="H13" s="131">
        <v>0</v>
      </c>
      <c r="I13" s="131">
        <v>0</v>
      </c>
      <c r="J13" s="132">
        <v>0</v>
      </c>
      <c r="K13" s="132">
        <v>0</v>
      </c>
      <c r="L13" s="132">
        <v>0</v>
      </c>
      <c r="M13" s="132">
        <v>0</v>
      </c>
      <c r="N13" s="132">
        <v>0</v>
      </c>
      <c r="O13" s="132">
        <v>0</v>
      </c>
      <c r="P13" s="132">
        <v>0</v>
      </c>
      <c r="Q13" s="132">
        <v>0</v>
      </c>
      <c r="R13" s="132">
        <v>0</v>
      </c>
      <c r="S13" s="132">
        <v>0</v>
      </c>
      <c r="T13" s="132">
        <v>0</v>
      </c>
      <c r="U13" s="132">
        <v>0</v>
      </c>
      <c r="V13" s="132">
        <v>0</v>
      </c>
      <c r="W13" s="132">
        <v>0</v>
      </c>
      <c r="X13" s="132">
        <v>0</v>
      </c>
      <c r="Y13" s="132">
        <v>0</v>
      </c>
      <c r="Z13" s="132">
        <v>0</v>
      </c>
      <c r="AA13" s="132">
        <v>0</v>
      </c>
      <c r="AB13" s="132">
        <v>0</v>
      </c>
      <c r="AC13" s="131">
        <v>0</v>
      </c>
      <c r="AD13" s="131">
        <v>0</v>
      </c>
      <c r="AE13" s="132">
        <v>0</v>
      </c>
      <c r="AF13" s="132">
        <v>0</v>
      </c>
      <c r="AG13" s="131">
        <v>0</v>
      </c>
      <c r="AH13" s="131">
        <v>0</v>
      </c>
      <c r="AI13" s="132">
        <v>0</v>
      </c>
      <c r="AJ13" s="132">
        <v>0</v>
      </c>
      <c r="AK13" s="132">
        <v>0</v>
      </c>
      <c r="AL13" s="131">
        <v>0</v>
      </c>
      <c r="AM13" s="132">
        <v>0</v>
      </c>
      <c r="AN13" s="132">
        <v>0</v>
      </c>
      <c r="AO13" s="132">
        <v>0</v>
      </c>
      <c r="AP13" s="132">
        <v>0</v>
      </c>
      <c r="AQ13" s="132">
        <v>0</v>
      </c>
      <c r="AR13" s="131">
        <v>0</v>
      </c>
      <c r="AS13" s="131">
        <v>0</v>
      </c>
      <c r="AT13" s="132">
        <v>0</v>
      </c>
      <c r="AU13" s="132">
        <v>0</v>
      </c>
      <c r="AV13" s="132">
        <v>0</v>
      </c>
      <c r="AW13" s="132">
        <v>0</v>
      </c>
      <c r="AX13" s="131">
        <v>0</v>
      </c>
      <c r="AY13" s="132">
        <v>0</v>
      </c>
      <c r="AZ13" s="132">
        <v>0</v>
      </c>
      <c r="BA13" s="132">
        <v>0</v>
      </c>
      <c r="BB13" s="131">
        <v>0</v>
      </c>
      <c r="BC13" s="132">
        <v>0</v>
      </c>
      <c r="BD13" s="131">
        <v>0</v>
      </c>
      <c r="BE13" s="132">
        <v>0</v>
      </c>
      <c r="BF13" s="132">
        <v>0</v>
      </c>
      <c r="BG13" s="132">
        <v>0</v>
      </c>
      <c r="BH13" s="132">
        <v>0</v>
      </c>
      <c r="BI13" s="132">
        <v>0</v>
      </c>
      <c r="BJ13" s="131">
        <v>0</v>
      </c>
      <c r="BK13" s="132">
        <v>0</v>
      </c>
      <c r="BL13" s="132">
        <v>0</v>
      </c>
      <c r="BM13" s="132">
        <v>0</v>
      </c>
      <c r="BN13" s="132">
        <v>0</v>
      </c>
      <c r="BO13" s="131">
        <v>0</v>
      </c>
      <c r="BP13" s="131">
        <v>0</v>
      </c>
      <c r="BQ13" s="131">
        <v>0</v>
      </c>
      <c r="BR13" s="132">
        <v>0</v>
      </c>
      <c r="BS13" s="132">
        <v>0</v>
      </c>
      <c r="BT13" s="131">
        <v>0</v>
      </c>
      <c r="BU13" s="132">
        <v>0</v>
      </c>
      <c r="BV13" s="132">
        <v>0</v>
      </c>
      <c r="BW13" s="131">
        <v>0</v>
      </c>
      <c r="BX13" s="132">
        <v>0</v>
      </c>
      <c r="BY13" s="132">
        <v>0</v>
      </c>
      <c r="BZ13" s="132">
        <v>0</v>
      </c>
      <c r="CA13" s="131">
        <v>0</v>
      </c>
      <c r="CB13" s="131">
        <v>0</v>
      </c>
      <c r="CC13" s="131">
        <v>0</v>
      </c>
      <c r="CD13" s="132">
        <v>0</v>
      </c>
      <c r="CE13" s="132">
        <v>0</v>
      </c>
      <c r="CF13" s="132">
        <v>0</v>
      </c>
      <c r="CG13" s="50"/>
      <c r="CH13" s="125">
        <v>0</v>
      </c>
      <c r="CI13" s="64"/>
      <c r="CJ13" s="50"/>
      <c r="CK13" s="126">
        <v>0</v>
      </c>
      <c r="CL13" s="9"/>
    </row>
    <row r="14" spans="1:90" s="23" customFormat="1" ht="26.25" customHeight="1" x14ac:dyDescent="0.25">
      <c r="A14" s="278" t="s">
        <v>33</v>
      </c>
      <c r="B14" s="229" t="s">
        <v>175</v>
      </c>
      <c r="C14" s="119">
        <v>28557.635759999997</v>
      </c>
      <c r="D14" s="131">
        <v>0</v>
      </c>
      <c r="E14" s="132">
        <v>0</v>
      </c>
      <c r="F14" s="132">
        <v>0</v>
      </c>
      <c r="G14" s="132">
        <v>0</v>
      </c>
      <c r="H14" s="131">
        <v>0</v>
      </c>
      <c r="I14" s="131">
        <v>8783.1749999999993</v>
      </c>
      <c r="J14" s="132">
        <v>0</v>
      </c>
      <c r="K14" s="132">
        <v>0</v>
      </c>
      <c r="L14" s="132">
        <v>0</v>
      </c>
      <c r="M14" s="132">
        <v>0</v>
      </c>
      <c r="N14" s="132">
        <v>0</v>
      </c>
      <c r="O14" s="132">
        <v>0</v>
      </c>
      <c r="P14" s="132">
        <v>0</v>
      </c>
      <c r="Q14" s="132">
        <v>0</v>
      </c>
      <c r="R14" s="132">
        <v>0</v>
      </c>
      <c r="S14" s="132">
        <v>0</v>
      </c>
      <c r="T14" s="132">
        <v>8783.1749999999993</v>
      </c>
      <c r="U14" s="132">
        <v>0</v>
      </c>
      <c r="V14" s="132">
        <v>0</v>
      </c>
      <c r="W14" s="132">
        <v>0</v>
      </c>
      <c r="X14" s="132">
        <v>0</v>
      </c>
      <c r="Y14" s="132">
        <v>0</v>
      </c>
      <c r="Z14" s="132">
        <v>0</v>
      </c>
      <c r="AA14" s="132">
        <v>0</v>
      </c>
      <c r="AB14" s="132">
        <v>0</v>
      </c>
      <c r="AC14" s="131">
        <v>19774.460759999998</v>
      </c>
      <c r="AD14" s="131">
        <v>0</v>
      </c>
      <c r="AE14" s="132">
        <v>0</v>
      </c>
      <c r="AF14" s="132">
        <v>0</v>
      </c>
      <c r="AG14" s="131">
        <v>0</v>
      </c>
      <c r="AH14" s="131">
        <v>0</v>
      </c>
      <c r="AI14" s="132">
        <v>0</v>
      </c>
      <c r="AJ14" s="132">
        <v>0</v>
      </c>
      <c r="AK14" s="132">
        <v>0</v>
      </c>
      <c r="AL14" s="131">
        <v>0</v>
      </c>
      <c r="AM14" s="132">
        <v>0</v>
      </c>
      <c r="AN14" s="132">
        <v>0</v>
      </c>
      <c r="AO14" s="132">
        <v>0</v>
      </c>
      <c r="AP14" s="132">
        <v>0</v>
      </c>
      <c r="AQ14" s="132">
        <v>0</v>
      </c>
      <c r="AR14" s="131">
        <v>0</v>
      </c>
      <c r="AS14" s="131">
        <v>0</v>
      </c>
      <c r="AT14" s="132">
        <v>0</v>
      </c>
      <c r="AU14" s="132">
        <v>0</v>
      </c>
      <c r="AV14" s="132">
        <v>0</v>
      </c>
      <c r="AW14" s="132">
        <v>0</v>
      </c>
      <c r="AX14" s="131">
        <v>0</v>
      </c>
      <c r="AY14" s="132">
        <v>0</v>
      </c>
      <c r="AZ14" s="132">
        <v>0</v>
      </c>
      <c r="BA14" s="132">
        <v>0</v>
      </c>
      <c r="BB14" s="131">
        <v>0</v>
      </c>
      <c r="BC14" s="132">
        <v>0</v>
      </c>
      <c r="BD14" s="131">
        <v>0</v>
      </c>
      <c r="BE14" s="132">
        <v>0</v>
      </c>
      <c r="BF14" s="132">
        <v>0</v>
      </c>
      <c r="BG14" s="132">
        <v>0</v>
      </c>
      <c r="BH14" s="132">
        <v>0</v>
      </c>
      <c r="BI14" s="132">
        <v>0</v>
      </c>
      <c r="BJ14" s="131">
        <v>0</v>
      </c>
      <c r="BK14" s="132">
        <v>0</v>
      </c>
      <c r="BL14" s="132">
        <v>0</v>
      </c>
      <c r="BM14" s="132">
        <v>0</v>
      </c>
      <c r="BN14" s="132">
        <v>0</v>
      </c>
      <c r="BO14" s="131">
        <v>0</v>
      </c>
      <c r="BP14" s="131">
        <v>0</v>
      </c>
      <c r="BQ14" s="131">
        <v>0</v>
      </c>
      <c r="BR14" s="132">
        <v>0</v>
      </c>
      <c r="BS14" s="132">
        <v>0</v>
      </c>
      <c r="BT14" s="131">
        <v>0</v>
      </c>
      <c r="BU14" s="132">
        <v>0</v>
      </c>
      <c r="BV14" s="132">
        <v>0</v>
      </c>
      <c r="BW14" s="131">
        <v>0</v>
      </c>
      <c r="BX14" s="132">
        <v>0</v>
      </c>
      <c r="BY14" s="132">
        <v>0</v>
      </c>
      <c r="BZ14" s="132">
        <v>0</v>
      </c>
      <c r="CA14" s="131">
        <v>0</v>
      </c>
      <c r="CB14" s="131">
        <v>0</v>
      </c>
      <c r="CC14" s="131">
        <v>0</v>
      </c>
      <c r="CD14" s="132">
        <v>0</v>
      </c>
      <c r="CE14" s="132">
        <v>0</v>
      </c>
      <c r="CF14" s="132">
        <v>0</v>
      </c>
      <c r="CG14" s="50"/>
      <c r="CH14" s="125">
        <v>0</v>
      </c>
      <c r="CI14" s="64"/>
      <c r="CJ14" s="50"/>
      <c r="CK14" s="126">
        <v>28557.635759999997</v>
      </c>
      <c r="CL14" s="9"/>
    </row>
    <row r="15" spans="1:90" s="23" customFormat="1" ht="26.25" customHeight="1" x14ac:dyDescent="0.25">
      <c r="A15" s="278" t="s">
        <v>34</v>
      </c>
      <c r="B15" s="229" t="s">
        <v>176</v>
      </c>
      <c r="C15" s="119">
        <v>60001.297653695794</v>
      </c>
      <c r="D15" s="131">
        <v>0</v>
      </c>
      <c r="E15" s="132">
        <v>0</v>
      </c>
      <c r="F15" s="132">
        <v>0</v>
      </c>
      <c r="G15" s="132">
        <v>0</v>
      </c>
      <c r="H15" s="131">
        <v>883.37251350078122</v>
      </c>
      <c r="I15" s="131">
        <v>59117.92514019501</v>
      </c>
      <c r="J15" s="132">
        <v>147.885285026189</v>
      </c>
      <c r="K15" s="132">
        <v>0</v>
      </c>
      <c r="L15" s="132">
        <v>0</v>
      </c>
      <c r="M15" s="132">
        <v>0</v>
      </c>
      <c r="N15" s="132">
        <v>0</v>
      </c>
      <c r="O15" s="132">
        <v>0</v>
      </c>
      <c r="P15" s="132">
        <v>10385.8524</v>
      </c>
      <c r="Q15" s="132">
        <v>0</v>
      </c>
      <c r="R15" s="132">
        <v>0</v>
      </c>
      <c r="S15" s="132">
        <v>6275.6017566488226</v>
      </c>
      <c r="T15" s="132">
        <v>41911.295489920005</v>
      </c>
      <c r="U15" s="132">
        <v>162.63455249069006</v>
      </c>
      <c r="V15" s="132">
        <v>17.314080614879348</v>
      </c>
      <c r="W15" s="132">
        <v>11.181946791041371</v>
      </c>
      <c r="X15" s="132">
        <v>107.54054440179053</v>
      </c>
      <c r="Y15" s="132">
        <v>28.367797572412531</v>
      </c>
      <c r="Z15" s="132">
        <v>3.2591749349997716</v>
      </c>
      <c r="AA15" s="132">
        <v>0</v>
      </c>
      <c r="AB15" s="132">
        <v>66.992111794186343</v>
      </c>
      <c r="AC15" s="131">
        <v>0</v>
      </c>
      <c r="AD15" s="131">
        <v>0</v>
      </c>
      <c r="AE15" s="132">
        <v>0</v>
      </c>
      <c r="AF15" s="132">
        <v>0</v>
      </c>
      <c r="AG15" s="131">
        <v>0</v>
      </c>
      <c r="AH15" s="131">
        <v>0</v>
      </c>
      <c r="AI15" s="132">
        <v>0</v>
      </c>
      <c r="AJ15" s="132">
        <v>0</v>
      </c>
      <c r="AK15" s="132">
        <v>0</v>
      </c>
      <c r="AL15" s="131">
        <v>0</v>
      </c>
      <c r="AM15" s="132">
        <v>0</v>
      </c>
      <c r="AN15" s="132">
        <v>0</v>
      </c>
      <c r="AO15" s="132">
        <v>0</v>
      </c>
      <c r="AP15" s="132">
        <v>0</v>
      </c>
      <c r="AQ15" s="132">
        <v>0</v>
      </c>
      <c r="AR15" s="131">
        <v>0</v>
      </c>
      <c r="AS15" s="131">
        <v>0</v>
      </c>
      <c r="AT15" s="132">
        <v>0</v>
      </c>
      <c r="AU15" s="132">
        <v>0</v>
      </c>
      <c r="AV15" s="132">
        <v>0</v>
      </c>
      <c r="AW15" s="132">
        <v>0</v>
      </c>
      <c r="AX15" s="131">
        <v>0</v>
      </c>
      <c r="AY15" s="132">
        <v>0</v>
      </c>
      <c r="AZ15" s="132">
        <v>0</v>
      </c>
      <c r="BA15" s="132">
        <v>0</v>
      </c>
      <c r="BB15" s="131">
        <v>0</v>
      </c>
      <c r="BC15" s="132">
        <v>0</v>
      </c>
      <c r="BD15" s="131">
        <v>0</v>
      </c>
      <c r="BE15" s="132">
        <v>0</v>
      </c>
      <c r="BF15" s="132">
        <v>0</v>
      </c>
      <c r="BG15" s="132">
        <v>0</v>
      </c>
      <c r="BH15" s="132">
        <v>0</v>
      </c>
      <c r="BI15" s="132">
        <v>0</v>
      </c>
      <c r="BJ15" s="131">
        <v>0</v>
      </c>
      <c r="BK15" s="132">
        <v>0</v>
      </c>
      <c r="BL15" s="132">
        <v>0</v>
      </c>
      <c r="BM15" s="132">
        <v>0</v>
      </c>
      <c r="BN15" s="132">
        <v>0</v>
      </c>
      <c r="BO15" s="131">
        <v>0</v>
      </c>
      <c r="BP15" s="131">
        <v>0</v>
      </c>
      <c r="BQ15" s="131">
        <v>0</v>
      </c>
      <c r="BR15" s="132">
        <v>0</v>
      </c>
      <c r="BS15" s="132">
        <v>0</v>
      </c>
      <c r="BT15" s="131">
        <v>0</v>
      </c>
      <c r="BU15" s="132">
        <v>0</v>
      </c>
      <c r="BV15" s="132">
        <v>0</v>
      </c>
      <c r="BW15" s="131">
        <v>0</v>
      </c>
      <c r="BX15" s="132">
        <v>0</v>
      </c>
      <c r="BY15" s="132">
        <v>0</v>
      </c>
      <c r="BZ15" s="132">
        <v>0</v>
      </c>
      <c r="CA15" s="131">
        <v>0</v>
      </c>
      <c r="CB15" s="131">
        <v>0</v>
      </c>
      <c r="CC15" s="131">
        <v>0</v>
      </c>
      <c r="CD15" s="132">
        <v>0</v>
      </c>
      <c r="CE15" s="132">
        <v>0</v>
      </c>
      <c r="CF15" s="132">
        <v>0</v>
      </c>
      <c r="CG15" s="50"/>
      <c r="CH15" s="125">
        <v>0</v>
      </c>
      <c r="CI15" s="64"/>
      <c r="CJ15" s="50"/>
      <c r="CK15" s="126">
        <v>60001.297653695794</v>
      </c>
      <c r="CL15" s="9"/>
    </row>
    <row r="16" spans="1:90" s="23" customFormat="1" ht="26.25" customHeight="1" x14ac:dyDescent="0.25">
      <c r="A16" s="278" t="s">
        <v>35</v>
      </c>
      <c r="B16" s="229" t="s">
        <v>177</v>
      </c>
      <c r="C16" s="119">
        <v>19.185583856542408</v>
      </c>
      <c r="D16" s="131">
        <v>1.1611310273555329E-3</v>
      </c>
      <c r="E16" s="132">
        <v>1.1611310273555329E-3</v>
      </c>
      <c r="F16" s="132">
        <v>0</v>
      </c>
      <c r="G16" s="132">
        <v>0</v>
      </c>
      <c r="H16" s="131">
        <v>0</v>
      </c>
      <c r="I16" s="131">
        <v>2.0185126122532719</v>
      </c>
      <c r="J16" s="132">
        <v>8.362273605452912E-2</v>
      </c>
      <c r="K16" s="132">
        <v>1.1963768027264563E-2</v>
      </c>
      <c r="L16" s="132">
        <v>1.1963768027264563E-2</v>
      </c>
      <c r="M16" s="132">
        <v>3.5891304081793689E-2</v>
      </c>
      <c r="N16" s="132">
        <v>2.3927536054529127E-2</v>
      </c>
      <c r="O16" s="132">
        <v>1.1963768027264563E-2</v>
      </c>
      <c r="P16" s="132">
        <v>3.5891304081793689E-2</v>
      </c>
      <c r="Q16" s="132">
        <v>0.34694927279067234</v>
      </c>
      <c r="R16" s="132">
        <v>0.11963768027264562</v>
      </c>
      <c r="S16" s="132">
        <v>0.11963768027264562</v>
      </c>
      <c r="T16" s="132">
        <v>0.19142028843623302</v>
      </c>
      <c r="U16" s="132">
        <v>6.5210400000000002E-2</v>
      </c>
      <c r="V16" s="132">
        <v>5.0772861068702291E-3</v>
      </c>
      <c r="W16" s="132">
        <v>0.7255668620938891</v>
      </c>
      <c r="X16" s="132">
        <v>8.6223741598701886E-2</v>
      </c>
      <c r="Y16" s="132">
        <v>0</v>
      </c>
      <c r="Z16" s="132">
        <v>5.9818840136322812E-2</v>
      </c>
      <c r="AA16" s="132">
        <v>8.3746376190851943E-2</v>
      </c>
      <c r="AB16" s="132">
        <v>0</v>
      </c>
      <c r="AC16" s="131">
        <v>7.1782608163587378E-2</v>
      </c>
      <c r="AD16" s="131">
        <v>7.1782608163587378E-2</v>
      </c>
      <c r="AE16" s="132">
        <v>5.9818840136322812E-2</v>
      </c>
      <c r="AF16" s="132">
        <v>1.1963768027264563E-2</v>
      </c>
      <c r="AG16" s="131">
        <v>8.3746376190851943E-2</v>
      </c>
      <c r="AH16" s="131">
        <v>2.2166713779154859</v>
      </c>
      <c r="AI16" s="132">
        <v>7.3311406529955048E-2</v>
      </c>
      <c r="AJ16" s="132">
        <v>0.29531932647091708</v>
      </c>
      <c r="AK16" s="132">
        <v>1.8480406449146138</v>
      </c>
      <c r="AL16" s="131">
        <v>0.28713043265434951</v>
      </c>
      <c r="AM16" s="132">
        <v>1.1963768027264563E-2</v>
      </c>
      <c r="AN16" s="132">
        <v>1.1963768027264563E-2</v>
      </c>
      <c r="AO16" s="132">
        <v>0</v>
      </c>
      <c r="AP16" s="132">
        <v>1.1963768027264563E-2</v>
      </c>
      <c r="AQ16" s="132">
        <v>0.25123912857255581</v>
      </c>
      <c r="AR16" s="131">
        <v>0.50291579351984883</v>
      </c>
      <c r="AS16" s="131">
        <v>8.3746376190851943E-2</v>
      </c>
      <c r="AT16" s="132">
        <v>0</v>
      </c>
      <c r="AU16" s="132">
        <v>2.3927536054529127E-2</v>
      </c>
      <c r="AV16" s="132">
        <v>0</v>
      </c>
      <c r="AW16" s="132">
        <v>5.9818840136322812E-2</v>
      </c>
      <c r="AX16" s="131">
        <v>0</v>
      </c>
      <c r="AY16" s="132">
        <v>0</v>
      </c>
      <c r="AZ16" s="132">
        <v>0</v>
      </c>
      <c r="BA16" s="132">
        <v>0</v>
      </c>
      <c r="BB16" s="131">
        <v>4.6060506904968568</v>
      </c>
      <c r="BC16" s="132">
        <v>0</v>
      </c>
      <c r="BD16" s="131">
        <v>4.6060506904968568</v>
      </c>
      <c r="BE16" s="132">
        <v>0.6340797054450219</v>
      </c>
      <c r="BF16" s="132">
        <v>0</v>
      </c>
      <c r="BG16" s="132">
        <v>3.9719709850518345</v>
      </c>
      <c r="BH16" s="132">
        <v>0</v>
      </c>
      <c r="BI16" s="132">
        <v>0</v>
      </c>
      <c r="BJ16" s="131">
        <v>4.6060506904968568</v>
      </c>
      <c r="BK16" s="132">
        <v>4.6060506904968568</v>
      </c>
      <c r="BL16" s="132">
        <v>0</v>
      </c>
      <c r="BM16" s="132">
        <v>0</v>
      </c>
      <c r="BN16" s="132">
        <v>0</v>
      </c>
      <c r="BO16" s="131">
        <v>0</v>
      </c>
      <c r="BP16" s="131">
        <v>0</v>
      </c>
      <c r="BQ16" s="131">
        <v>0</v>
      </c>
      <c r="BR16" s="132">
        <v>0</v>
      </c>
      <c r="BS16" s="132">
        <v>0</v>
      </c>
      <c r="BT16" s="131">
        <v>1.4216715778422718E-2</v>
      </c>
      <c r="BU16" s="132">
        <v>1.0490389567498582E-2</v>
      </c>
      <c r="BV16" s="132">
        <v>3.7263262109241361E-3</v>
      </c>
      <c r="BW16" s="131">
        <v>1.576575319422175E-2</v>
      </c>
      <c r="BX16" s="132">
        <v>1.2717294488895076E-2</v>
      </c>
      <c r="BY16" s="132">
        <v>3.4337921474355079E-4</v>
      </c>
      <c r="BZ16" s="132">
        <v>2.7050794905831227E-3</v>
      </c>
      <c r="CA16" s="131">
        <v>0</v>
      </c>
      <c r="CB16" s="131">
        <v>0</v>
      </c>
      <c r="CC16" s="131">
        <v>75.626370419053643</v>
      </c>
      <c r="CD16" s="132">
        <v>67.177205081209266</v>
      </c>
      <c r="CE16" s="132">
        <v>1.3399420190536311</v>
      </c>
      <c r="CF16" s="132">
        <v>7.1092233187907388</v>
      </c>
      <c r="CG16" s="50"/>
      <c r="CH16" s="125">
        <v>0</v>
      </c>
      <c r="CI16" s="64"/>
      <c r="CJ16" s="50"/>
      <c r="CK16" s="126">
        <v>94.811954275596051</v>
      </c>
      <c r="CL16" s="9"/>
    </row>
    <row r="17" spans="1:90" s="23" customFormat="1" ht="26.25" customHeight="1" x14ac:dyDescent="0.25">
      <c r="A17" s="278" t="s">
        <v>36</v>
      </c>
      <c r="B17" s="229" t="s">
        <v>178</v>
      </c>
      <c r="C17" s="119">
        <v>424907.14509249461</v>
      </c>
      <c r="D17" s="131">
        <v>18144.893645849064</v>
      </c>
      <c r="E17" s="132">
        <v>18144.85860704034</v>
      </c>
      <c r="F17" s="132">
        <v>3.5038808723187972E-2</v>
      </c>
      <c r="G17" s="132">
        <v>0</v>
      </c>
      <c r="H17" s="131">
        <v>2126.2798205086665</v>
      </c>
      <c r="I17" s="131">
        <v>187730.41831063508</v>
      </c>
      <c r="J17" s="132">
        <v>38932.636628201879</v>
      </c>
      <c r="K17" s="132">
        <v>3948.8736939606606</v>
      </c>
      <c r="L17" s="132">
        <v>394.08661701420056</v>
      </c>
      <c r="M17" s="132">
        <v>3333.0613145351435</v>
      </c>
      <c r="N17" s="132">
        <v>2683.7613106898007</v>
      </c>
      <c r="O17" s="132">
        <v>20855.84886721614</v>
      </c>
      <c r="P17" s="132">
        <v>60773.751856070208</v>
      </c>
      <c r="Q17" s="132">
        <v>2235.8700372308103</v>
      </c>
      <c r="R17" s="132">
        <v>690.87165724349813</v>
      </c>
      <c r="S17" s="132">
        <v>20402.883295875443</v>
      </c>
      <c r="T17" s="132">
        <v>25617.649586975469</v>
      </c>
      <c r="U17" s="132">
        <v>1880.280248110771</v>
      </c>
      <c r="V17" s="132">
        <v>618.83531479681437</v>
      </c>
      <c r="W17" s="132">
        <v>429.77363737968045</v>
      </c>
      <c r="X17" s="132">
        <v>1724.1432209975053</v>
      </c>
      <c r="Y17" s="132">
        <v>1239.7486310489639</v>
      </c>
      <c r="Z17" s="132">
        <v>315.46694536246548</v>
      </c>
      <c r="AA17" s="132">
        <v>611.71342303856591</v>
      </c>
      <c r="AB17" s="132">
        <v>1041.1620248870613</v>
      </c>
      <c r="AC17" s="131">
        <v>132678.65125097611</v>
      </c>
      <c r="AD17" s="131">
        <v>2094.0521324925535</v>
      </c>
      <c r="AE17" s="132">
        <v>532.72097650831279</v>
      </c>
      <c r="AF17" s="132">
        <v>1561.3311559842407</v>
      </c>
      <c r="AG17" s="131">
        <v>6673.3250081168444</v>
      </c>
      <c r="AH17" s="131">
        <v>14977.827326562439</v>
      </c>
      <c r="AI17" s="132">
        <v>2079.7892859622434</v>
      </c>
      <c r="AJ17" s="132">
        <v>5410.963994767123</v>
      </c>
      <c r="AK17" s="132">
        <v>7487.0740458330747</v>
      </c>
      <c r="AL17" s="131">
        <v>4271.603422067009</v>
      </c>
      <c r="AM17" s="132">
        <v>1435.2744947227504</v>
      </c>
      <c r="AN17" s="132">
        <v>11.128309434954044</v>
      </c>
      <c r="AO17" s="132">
        <v>2.8857401293849669</v>
      </c>
      <c r="AP17" s="132">
        <v>2514.4548337935562</v>
      </c>
      <c r="AQ17" s="132">
        <v>307.86004398636391</v>
      </c>
      <c r="AR17" s="131">
        <v>8295.4206086135346</v>
      </c>
      <c r="AS17" s="131">
        <v>2709.2874250642949</v>
      </c>
      <c r="AT17" s="132">
        <v>746.78472451008065</v>
      </c>
      <c r="AU17" s="132">
        <v>714.45805649990325</v>
      </c>
      <c r="AV17" s="132">
        <v>213.49665516019408</v>
      </c>
      <c r="AW17" s="132">
        <v>1034.547988894117</v>
      </c>
      <c r="AX17" s="131">
        <v>1496.457240893938</v>
      </c>
      <c r="AY17" s="132">
        <v>747.63782678168559</v>
      </c>
      <c r="AZ17" s="132">
        <v>289.27777226599432</v>
      </c>
      <c r="BA17" s="132">
        <v>459.5416418462579</v>
      </c>
      <c r="BB17" s="131">
        <v>439.17572504920133</v>
      </c>
      <c r="BC17" s="132">
        <v>0</v>
      </c>
      <c r="BD17" s="131">
        <v>9204.5878058356029</v>
      </c>
      <c r="BE17" s="132">
        <v>6407.2004466180315</v>
      </c>
      <c r="BF17" s="132">
        <v>771.25182402466601</v>
      </c>
      <c r="BG17" s="132">
        <v>1370.9411522691728</v>
      </c>
      <c r="BH17" s="132">
        <v>253.46508325787354</v>
      </c>
      <c r="BI17" s="132">
        <v>401.72929966585798</v>
      </c>
      <c r="BJ17" s="131">
        <v>3660.7741407107806</v>
      </c>
      <c r="BK17" s="132">
        <v>187.57579670069271</v>
      </c>
      <c r="BL17" s="132">
        <v>2768.554214045731</v>
      </c>
      <c r="BM17" s="132">
        <v>238.47514168188232</v>
      </c>
      <c r="BN17" s="132">
        <v>466.16898828247463</v>
      </c>
      <c r="BO17" s="131">
        <v>6611.2936644316696</v>
      </c>
      <c r="BP17" s="131">
        <v>6043.069296356367</v>
      </c>
      <c r="BQ17" s="131">
        <v>9403.0419189729273</v>
      </c>
      <c r="BR17" s="132">
        <v>5576.518514309716</v>
      </c>
      <c r="BS17" s="132">
        <v>3826.5234046632113</v>
      </c>
      <c r="BT17" s="131">
        <v>3771.7957836403175</v>
      </c>
      <c r="BU17" s="132">
        <v>1976.9963020163987</v>
      </c>
      <c r="BV17" s="132">
        <v>1794.7994816239186</v>
      </c>
      <c r="BW17" s="131">
        <v>3801.5399526029714</v>
      </c>
      <c r="BX17" s="132">
        <v>871.38334307229184</v>
      </c>
      <c r="BY17" s="132">
        <v>275.41805712717218</v>
      </c>
      <c r="BZ17" s="132">
        <v>2654.7385524035071</v>
      </c>
      <c r="CA17" s="131">
        <v>773.65061311533429</v>
      </c>
      <c r="CB17" s="131">
        <v>0</v>
      </c>
      <c r="CC17" s="131">
        <v>139665.9786704685</v>
      </c>
      <c r="CD17" s="132">
        <v>114796.43369983151</v>
      </c>
      <c r="CE17" s="132">
        <v>72.878683230249536</v>
      </c>
      <c r="CF17" s="132">
        <v>24796.666287406733</v>
      </c>
      <c r="CG17" s="50"/>
      <c r="CH17" s="125">
        <v>0</v>
      </c>
      <c r="CI17" s="64"/>
      <c r="CJ17" s="50"/>
      <c r="CK17" s="126">
        <v>564573.12376296311</v>
      </c>
      <c r="CL17" s="9"/>
    </row>
    <row r="18" spans="1:90" s="23" customFormat="1" ht="26.25" customHeight="1" x14ac:dyDescent="0.25">
      <c r="A18" s="278" t="s">
        <v>37</v>
      </c>
      <c r="B18" s="229" t="s">
        <v>179</v>
      </c>
      <c r="C18" s="119">
        <v>18231.333202949987</v>
      </c>
      <c r="D18" s="131">
        <v>274.7748091376219</v>
      </c>
      <c r="E18" s="132">
        <v>9.1594112120559092</v>
      </c>
      <c r="F18" s="132">
        <v>198.38873845196082</v>
      </c>
      <c r="G18" s="132">
        <v>67.226659473605196</v>
      </c>
      <c r="H18" s="131">
        <v>107.13887133040915</v>
      </c>
      <c r="I18" s="131">
        <v>2345.4208909026161</v>
      </c>
      <c r="J18" s="132">
        <v>48.91305078551818</v>
      </c>
      <c r="K18" s="132">
        <v>16.502845312383428</v>
      </c>
      <c r="L18" s="132">
        <v>16.258662698397195</v>
      </c>
      <c r="M18" s="132">
        <v>8.1678105682801938</v>
      </c>
      <c r="N18" s="132">
        <v>24.381311398963632</v>
      </c>
      <c r="O18" s="132">
        <v>1036.4460302065049</v>
      </c>
      <c r="P18" s="132">
        <v>256.37378946871672</v>
      </c>
      <c r="Q18" s="132">
        <v>7.0381931915092917</v>
      </c>
      <c r="R18" s="132">
        <v>32.530267232646011</v>
      </c>
      <c r="S18" s="132">
        <v>162.25847415962437</v>
      </c>
      <c r="T18" s="132">
        <v>1.3575021730666426</v>
      </c>
      <c r="U18" s="132">
        <v>326.15213375710323</v>
      </c>
      <c r="V18" s="132">
        <v>12.36163088026318</v>
      </c>
      <c r="W18" s="132">
        <v>9.8422816069706638</v>
      </c>
      <c r="X18" s="132">
        <v>57.831573477600166</v>
      </c>
      <c r="Y18" s="132">
        <v>21.762264451360643</v>
      </c>
      <c r="Z18" s="132">
        <v>6.0151643407248319</v>
      </c>
      <c r="AA18" s="132">
        <v>19.658778893787463</v>
      </c>
      <c r="AB18" s="132">
        <v>281.56912629919526</v>
      </c>
      <c r="AC18" s="131">
        <v>0</v>
      </c>
      <c r="AD18" s="131">
        <v>68.007493723550581</v>
      </c>
      <c r="AE18" s="132">
        <v>20.989735073263059</v>
      </c>
      <c r="AF18" s="132">
        <v>47.017758650287519</v>
      </c>
      <c r="AG18" s="131">
        <v>1493.9337695200261</v>
      </c>
      <c r="AH18" s="131">
        <v>1116.5862012243647</v>
      </c>
      <c r="AI18" s="132">
        <v>176.20767981904038</v>
      </c>
      <c r="AJ18" s="132">
        <v>741.38449887575382</v>
      </c>
      <c r="AK18" s="132">
        <v>198.99402252957046</v>
      </c>
      <c r="AL18" s="131">
        <v>2727.2923144335728</v>
      </c>
      <c r="AM18" s="132">
        <v>1494.8344527861852</v>
      </c>
      <c r="AN18" s="132">
        <v>2.470741528288209</v>
      </c>
      <c r="AO18" s="132">
        <v>101.41498555599648</v>
      </c>
      <c r="AP18" s="132">
        <v>1082.9604433409925</v>
      </c>
      <c r="AQ18" s="132">
        <v>45.611691222110544</v>
      </c>
      <c r="AR18" s="131">
        <v>103.8074221564962</v>
      </c>
      <c r="AS18" s="131">
        <v>386.41538929197401</v>
      </c>
      <c r="AT18" s="132">
        <v>11.710218201810514</v>
      </c>
      <c r="AU18" s="132">
        <v>67.396797673504125</v>
      </c>
      <c r="AV18" s="132">
        <v>16.093740677727389</v>
      </c>
      <c r="AW18" s="132">
        <v>291.21463273893198</v>
      </c>
      <c r="AX18" s="131">
        <v>219.17273903363977</v>
      </c>
      <c r="AY18" s="132">
        <v>1.903780230155549E-3</v>
      </c>
      <c r="AZ18" s="132">
        <v>51.774964999283604</v>
      </c>
      <c r="BA18" s="132">
        <v>167.39587025412601</v>
      </c>
      <c r="BB18" s="131">
        <v>100.15517218964993</v>
      </c>
      <c r="BC18" s="132">
        <v>0</v>
      </c>
      <c r="BD18" s="131">
        <v>1428.116280410937</v>
      </c>
      <c r="BE18" s="132">
        <v>636.62339308771698</v>
      </c>
      <c r="BF18" s="132">
        <v>669.13044517446474</v>
      </c>
      <c r="BG18" s="132">
        <v>9.080321082407476</v>
      </c>
      <c r="BH18" s="132">
        <v>97.970192879726596</v>
      </c>
      <c r="BI18" s="132">
        <v>15.311928186621433</v>
      </c>
      <c r="BJ18" s="131">
        <v>3400.974613245261</v>
      </c>
      <c r="BK18" s="132">
        <v>2951.639708671456</v>
      </c>
      <c r="BL18" s="132">
        <v>51.206600109601489</v>
      </c>
      <c r="BM18" s="132">
        <v>33.60571425827419</v>
      </c>
      <c r="BN18" s="132">
        <v>364.52259020592948</v>
      </c>
      <c r="BO18" s="131">
        <v>2027.9574411163576</v>
      </c>
      <c r="BP18" s="131">
        <v>143.69648571071951</v>
      </c>
      <c r="BQ18" s="131">
        <v>1794.8470001750552</v>
      </c>
      <c r="BR18" s="132">
        <v>1605.2590545039275</v>
      </c>
      <c r="BS18" s="132">
        <v>189.58794567112778</v>
      </c>
      <c r="BT18" s="131">
        <v>86.831408672734753</v>
      </c>
      <c r="BU18" s="132">
        <v>47.462404600745927</v>
      </c>
      <c r="BV18" s="132">
        <v>39.369004071988826</v>
      </c>
      <c r="BW18" s="131">
        <v>405.78636952418566</v>
      </c>
      <c r="BX18" s="132">
        <v>32.447291873471244</v>
      </c>
      <c r="BY18" s="132">
        <v>10.222074112012805</v>
      </c>
      <c r="BZ18" s="132">
        <v>363.11700353870162</v>
      </c>
      <c r="CA18" s="131">
        <v>0.41853115081172887</v>
      </c>
      <c r="CB18" s="131">
        <v>0</v>
      </c>
      <c r="CC18" s="131">
        <v>40879.564987798985</v>
      </c>
      <c r="CD18" s="132">
        <v>279.10246097257073</v>
      </c>
      <c r="CE18" s="132">
        <v>39708.496529511394</v>
      </c>
      <c r="CF18" s="132">
        <v>891.96599731501874</v>
      </c>
      <c r="CG18" s="50"/>
      <c r="CH18" s="125">
        <v>0</v>
      </c>
      <c r="CI18" s="64"/>
      <c r="CJ18" s="50"/>
      <c r="CK18" s="126">
        <v>59110.898190748972</v>
      </c>
      <c r="CL18" s="9"/>
    </row>
    <row r="19" spans="1:90" s="23" customFormat="1" ht="26.25" customHeight="1" x14ac:dyDescent="0.25">
      <c r="A19" s="278" t="s">
        <v>38</v>
      </c>
      <c r="B19" s="229" t="s">
        <v>180</v>
      </c>
      <c r="C19" s="119">
        <v>63208.185509351431</v>
      </c>
      <c r="D19" s="131">
        <v>0</v>
      </c>
      <c r="E19" s="132">
        <v>0</v>
      </c>
      <c r="F19" s="132">
        <v>0</v>
      </c>
      <c r="G19" s="132">
        <v>0</v>
      </c>
      <c r="H19" s="131">
        <v>0</v>
      </c>
      <c r="I19" s="131">
        <v>0</v>
      </c>
      <c r="J19" s="132">
        <v>0</v>
      </c>
      <c r="K19" s="132">
        <v>0</v>
      </c>
      <c r="L19" s="132">
        <v>0</v>
      </c>
      <c r="M19" s="132">
        <v>0</v>
      </c>
      <c r="N19" s="132">
        <v>0</v>
      </c>
      <c r="O19" s="132">
        <v>0</v>
      </c>
      <c r="P19" s="132">
        <v>0</v>
      </c>
      <c r="Q19" s="132">
        <v>0</v>
      </c>
      <c r="R19" s="132">
        <v>0</v>
      </c>
      <c r="S19" s="132">
        <v>0</v>
      </c>
      <c r="T19" s="132">
        <v>0</v>
      </c>
      <c r="U19" s="132">
        <v>0</v>
      </c>
      <c r="V19" s="132">
        <v>0</v>
      </c>
      <c r="W19" s="132">
        <v>0</v>
      </c>
      <c r="X19" s="132">
        <v>0</v>
      </c>
      <c r="Y19" s="132">
        <v>0</v>
      </c>
      <c r="Z19" s="132">
        <v>0</v>
      </c>
      <c r="AA19" s="132">
        <v>0</v>
      </c>
      <c r="AB19" s="132">
        <v>0</v>
      </c>
      <c r="AC19" s="131">
        <v>122.16443017200001</v>
      </c>
      <c r="AD19" s="131">
        <v>0</v>
      </c>
      <c r="AE19" s="132">
        <v>0</v>
      </c>
      <c r="AF19" s="132">
        <v>0</v>
      </c>
      <c r="AG19" s="131">
        <v>0</v>
      </c>
      <c r="AH19" s="131">
        <v>0</v>
      </c>
      <c r="AI19" s="132">
        <v>0</v>
      </c>
      <c r="AJ19" s="132">
        <v>0</v>
      </c>
      <c r="AK19" s="132">
        <v>0</v>
      </c>
      <c r="AL19" s="131">
        <v>61684.5283453472</v>
      </c>
      <c r="AM19" s="132">
        <v>0</v>
      </c>
      <c r="AN19" s="132">
        <v>0</v>
      </c>
      <c r="AO19" s="132">
        <v>61684.5283453472</v>
      </c>
      <c r="AP19" s="132">
        <v>0</v>
      </c>
      <c r="AQ19" s="132">
        <v>0</v>
      </c>
      <c r="AR19" s="131">
        <v>0</v>
      </c>
      <c r="AS19" s="131">
        <v>0</v>
      </c>
      <c r="AT19" s="132">
        <v>0</v>
      </c>
      <c r="AU19" s="132">
        <v>0</v>
      </c>
      <c r="AV19" s="132">
        <v>0</v>
      </c>
      <c r="AW19" s="132">
        <v>0</v>
      </c>
      <c r="AX19" s="131">
        <v>0</v>
      </c>
      <c r="AY19" s="132">
        <v>0</v>
      </c>
      <c r="AZ19" s="132">
        <v>0</v>
      </c>
      <c r="BA19" s="132">
        <v>0</v>
      </c>
      <c r="BB19" s="131">
        <v>0</v>
      </c>
      <c r="BC19" s="132">
        <v>0</v>
      </c>
      <c r="BD19" s="131">
        <v>0</v>
      </c>
      <c r="BE19" s="132">
        <v>0</v>
      </c>
      <c r="BF19" s="132">
        <v>0</v>
      </c>
      <c r="BG19" s="132">
        <v>0</v>
      </c>
      <c r="BH19" s="132">
        <v>0</v>
      </c>
      <c r="BI19" s="132">
        <v>0</v>
      </c>
      <c r="BJ19" s="131">
        <v>0</v>
      </c>
      <c r="BK19" s="132">
        <v>0</v>
      </c>
      <c r="BL19" s="132">
        <v>0</v>
      </c>
      <c r="BM19" s="132">
        <v>0</v>
      </c>
      <c r="BN19" s="132">
        <v>0</v>
      </c>
      <c r="BO19" s="131">
        <v>1401.4927338322304</v>
      </c>
      <c r="BP19" s="131">
        <v>0</v>
      </c>
      <c r="BQ19" s="131">
        <v>0</v>
      </c>
      <c r="BR19" s="132">
        <v>0</v>
      </c>
      <c r="BS19" s="132">
        <v>0</v>
      </c>
      <c r="BT19" s="131">
        <v>0</v>
      </c>
      <c r="BU19" s="132">
        <v>0</v>
      </c>
      <c r="BV19" s="132">
        <v>0</v>
      </c>
      <c r="BW19" s="131">
        <v>0</v>
      </c>
      <c r="BX19" s="132">
        <v>0</v>
      </c>
      <c r="BY19" s="132">
        <v>0</v>
      </c>
      <c r="BZ19" s="132">
        <v>0</v>
      </c>
      <c r="CA19" s="131">
        <v>0</v>
      </c>
      <c r="CB19" s="131">
        <v>0</v>
      </c>
      <c r="CC19" s="131">
        <v>0</v>
      </c>
      <c r="CD19" s="132">
        <v>0</v>
      </c>
      <c r="CE19" s="132">
        <v>0</v>
      </c>
      <c r="CF19" s="132">
        <v>0</v>
      </c>
      <c r="CG19" s="50"/>
      <c r="CH19" s="125">
        <v>0</v>
      </c>
      <c r="CI19" s="64"/>
      <c r="CJ19" s="50"/>
      <c r="CK19" s="126">
        <v>63208.185509351431</v>
      </c>
      <c r="CL19" s="9"/>
    </row>
    <row r="20" spans="1:90" s="23" customFormat="1" ht="26.25" customHeight="1" x14ac:dyDescent="0.25">
      <c r="A20" s="278" t="s">
        <v>39</v>
      </c>
      <c r="B20" s="229" t="s">
        <v>181</v>
      </c>
      <c r="C20" s="119">
        <v>0</v>
      </c>
      <c r="D20" s="131">
        <v>0</v>
      </c>
      <c r="E20" s="132">
        <v>0</v>
      </c>
      <c r="F20" s="132">
        <v>0</v>
      </c>
      <c r="G20" s="132">
        <v>0</v>
      </c>
      <c r="H20" s="131">
        <v>0</v>
      </c>
      <c r="I20" s="131">
        <v>0</v>
      </c>
      <c r="J20" s="132">
        <v>0</v>
      </c>
      <c r="K20" s="132">
        <v>0</v>
      </c>
      <c r="L20" s="132">
        <v>0</v>
      </c>
      <c r="M20" s="132">
        <v>0</v>
      </c>
      <c r="N20" s="132">
        <v>0</v>
      </c>
      <c r="O20" s="132">
        <v>0</v>
      </c>
      <c r="P20" s="132">
        <v>0</v>
      </c>
      <c r="Q20" s="132">
        <v>0</v>
      </c>
      <c r="R20" s="132">
        <v>0</v>
      </c>
      <c r="S20" s="132">
        <v>0</v>
      </c>
      <c r="T20" s="132">
        <v>0</v>
      </c>
      <c r="U20" s="132">
        <v>0</v>
      </c>
      <c r="V20" s="132">
        <v>0</v>
      </c>
      <c r="W20" s="132">
        <v>0</v>
      </c>
      <c r="X20" s="132">
        <v>0</v>
      </c>
      <c r="Y20" s="132">
        <v>0</v>
      </c>
      <c r="Z20" s="132">
        <v>0</v>
      </c>
      <c r="AA20" s="132">
        <v>0</v>
      </c>
      <c r="AB20" s="132">
        <v>0</v>
      </c>
      <c r="AC20" s="131">
        <v>0</v>
      </c>
      <c r="AD20" s="131">
        <v>0</v>
      </c>
      <c r="AE20" s="132">
        <v>0</v>
      </c>
      <c r="AF20" s="132">
        <v>0</v>
      </c>
      <c r="AG20" s="131">
        <v>0</v>
      </c>
      <c r="AH20" s="131">
        <v>0</v>
      </c>
      <c r="AI20" s="132">
        <v>0</v>
      </c>
      <c r="AJ20" s="132">
        <v>0</v>
      </c>
      <c r="AK20" s="132">
        <v>0</v>
      </c>
      <c r="AL20" s="131">
        <v>0</v>
      </c>
      <c r="AM20" s="132">
        <v>0</v>
      </c>
      <c r="AN20" s="132">
        <v>0</v>
      </c>
      <c r="AO20" s="132">
        <v>0</v>
      </c>
      <c r="AP20" s="132">
        <v>0</v>
      </c>
      <c r="AQ20" s="132">
        <v>0</v>
      </c>
      <c r="AR20" s="131">
        <v>0</v>
      </c>
      <c r="AS20" s="131">
        <v>0</v>
      </c>
      <c r="AT20" s="132">
        <v>0</v>
      </c>
      <c r="AU20" s="132">
        <v>0</v>
      </c>
      <c r="AV20" s="132">
        <v>0</v>
      </c>
      <c r="AW20" s="132">
        <v>0</v>
      </c>
      <c r="AX20" s="131">
        <v>0</v>
      </c>
      <c r="AY20" s="132">
        <v>0</v>
      </c>
      <c r="AZ20" s="132">
        <v>0</v>
      </c>
      <c r="BA20" s="132">
        <v>0</v>
      </c>
      <c r="BB20" s="131">
        <v>0</v>
      </c>
      <c r="BC20" s="132">
        <v>0</v>
      </c>
      <c r="BD20" s="131">
        <v>0</v>
      </c>
      <c r="BE20" s="132">
        <v>0</v>
      </c>
      <c r="BF20" s="132">
        <v>0</v>
      </c>
      <c r="BG20" s="132">
        <v>0</v>
      </c>
      <c r="BH20" s="132">
        <v>0</v>
      </c>
      <c r="BI20" s="132">
        <v>0</v>
      </c>
      <c r="BJ20" s="131">
        <v>0</v>
      </c>
      <c r="BK20" s="132">
        <v>0</v>
      </c>
      <c r="BL20" s="132">
        <v>0</v>
      </c>
      <c r="BM20" s="132">
        <v>0</v>
      </c>
      <c r="BN20" s="132">
        <v>0</v>
      </c>
      <c r="BO20" s="131">
        <v>0</v>
      </c>
      <c r="BP20" s="131">
        <v>0</v>
      </c>
      <c r="BQ20" s="131">
        <v>0</v>
      </c>
      <c r="BR20" s="132">
        <v>0</v>
      </c>
      <c r="BS20" s="132">
        <v>0</v>
      </c>
      <c r="BT20" s="131">
        <v>0</v>
      </c>
      <c r="BU20" s="132">
        <v>0</v>
      </c>
      <c r="BV20" s="132">
        <v>0</v>
      </c>
      <c r="BW20" s="131">
        <v>0</v>
      </c>
      <c r="BX20" s="132">
        <v>0</v>
      </c>
      <c r="BY20" s="132">
        <v>0</v>
      </c>
      <c r="BZ20" s="132">
        <v>0</v>
      </c>
      <c r="CA20" s="131">
        <v>0</v>
      </c>
      <c r="CB20" s="131">
        <v>0</v>
      </c>
      <c r="CC20" s="131">
        <v>0</v>
      </c>
      <c r="CD20" s="132">
        <v>0</v>
      </c>
      <c r="CE20" s="132">
        <v>0</v>
      </c>
      <c r="CF20" s="132">
        <v>0</v>
      </c>
      <c r="CG20" s="50"/>
      <c r="CH20" s="125">
        <v>0</v>
      </c>
      <c r="CI20" s="64"/>
      <c r="CJ20" s="50"/>
      <c r="CK20" s="126">
        <v>0</v>
      </c>
      <c r="CL20" s="9"/>
    </row>
    <row r="21" spans="1:90" s="23" customFormat="1" ht="26.25" customHeight="1" x14ac:dyDescent="0.25">
      <c r="A21" s="278" t="s">
        <v>40</v>
      </c>
      <c r="B21" s="229" t="s">
        <v>182</v>
      </c>
      <c r="C21" s="119">
        <v>169963.28685564225</v>
      </c>
      <c r="D21" s="131">
        <v>12396.556788787999</v>
      </c>
      <c r="E21" s="132">
        <v>7531.6631911536124</v>
      </c>
      <c r="F21" s="132">
        <v>4040.6190736187673</v>
      </c>
      <c r="G21" s="132">
        <v>824.27452401561868</v>
      </c>
      <c r="H21" s="131">
        <v>394.62497714477911</v>
      </c>
      <c r="I21" s="131">
        <v>19260.954584963209</v>
      </c>
      <c r="J21" s="132">
        <v>3324.880696385103</v>
      </c>
      <c r="K21" s="132">
        <v>376.36733966960315</v>
      </c>
      <c r="L21" s="132">
        <v>721.66445833587591</v>
      </c>
      <c r="M21" s="132">
        <v>455.4199929447891</v>
      </c>
      <c r="N21" s="132">
        <v>213.78686360452434</v>
      </c>
      <c r="O21" s="132">
        <v>7314.7314439364645</v>
      </c>
      <c r="P21" s="132">
        <v>232.36326590429081</v>
      </c>
      <c r="Q21" s="132">
        <v>463.28044987042671</v>
      </c>
      <c r="R21" s="132">
        <v>505.22113881218058</v>
      </c>
      <c r="S21" s="132">
        <v>1470.7141818914749</v>
      </c>
      <c r="T21" s="132">
        <v>1314.2880663538422</v>
      </c>
      <c r="U21" s="132">
        <v>801.11031506126881</v>
      </c>
      <c r="V21" s="132">
        <v>306.70292089552368</v>
      </c>
      <c r="W21" s="132">
        <v>270.62003288700748</v>
      </c>
      <c r="X21" s="132">
        <v>449.31925894697508</v>
      </c>
      <c r="Y21" s="132">
        <v>286.87203281860269</v>
      </c>
      <c r="Z21" s="132">
        <v>75.888159884961567</v>
      </c>
      <c r="AA21" s="132">
        <v>380.46256143374649</v>
      </c>
      <c r="AB21" s="132">
        <v>297.26140532654472</v>
      </c>
      <c r="AC21" s="131">
        <v>936.74557256936305</v>
      </c>
      <c r="AD21" s="131">
        <v>4059.1682085312427</v>
      </c>
      <c r="AE21" s="132">
        <v>129.04387627123987</v>
      </c>
      <c r="AF21" s="132">
        <v>3930.124332260003</v>
      </c>
      <c r="AG21" s="131">
        <v>18833.280592370233</v>
      </c>
      <c r="AH21" s="131">
        <v>17044.554850741944</v>
      </c>
      <c r="AI21" s="132">
        <v>4973.0632100493003</v>
      </c>
      <c r="AJ21" s="132">
        <v>8184.3560649463434</v>
      </c>
      <c r="AK21" s="132">
        <v>3887.1355757463007</v>
      </c>
      <c r="AL21" s="131">
        <v>58202.536436767303</v>
      </c>
      <c r="AM21" s="132">
        <v>44046.756254637265</v>
      </c>
      <c r="AN21" s="132">
        <v>8931.4135887573175</v>
      </c>
      <c r="AO21" s="132">
        <v>7.8610103741688704</v>
      </c>
      <c r="AP21" s="132">
        <v>3795.122401737618</v>
      </c>
      <c r="AQ21" s="132">
        <v>1421.3831812609317</v>
      </c>
      <c r="AR21" s="131">
        <v>3228.7782125839453</v>
      </c>
      <c r="AS21" s="131">
        <v>2948.7268204941556</v>
      </c>
      <c r="AT21" s="132">
        <v>436.49787364336157</v>
      </c>
      <c r="AU21" s="132">
        <v>164.55897147258722</v>
      </c>
      <c r="AV21" s="132">
        <v>275.73936333798116</v>
      </c>
      <c r="AW21" s="132">
        <v>2071.9306120402257</v>
      </c>
      <c r="AX21" s="131">
        <v>0</v>
      </c>
      <c r="AY21" s="132">
        <v>0</v>
      </c>
      <c r="AZ21" s="132">
        <v>0</v>
      </c>
      <c r="BA21" s="132">
        <v>0</v>
      </c>
      <c r="BB21" s="131">
        <v>2470.5352141277231</v>
      </c>
      <c r="BC21" s="132">
        <v>0</v>
      </c>
      <c r="BD21" s="131">
        <v>6120.4658323945378</v>
      </c>
      <c r="BE21" s="132">
        <v>3464.7976514864677</v>
      </c>
      <c r="BF21" s="132">
        <v>2190.6293935739759</v>
      </c>
      <c r="BG21" s="132">
        <v>177.87869727728241</v>
      </c>
      <c r="BH21" s="132">
        <v>50.68881819893123</v>
      </c>
      <c r="BI21" s="132">
        <v>236.4712718578802</v>
      </c>
      <c r="BJ21" s="131">
        <v>6835.2922342235815</v>
      </c>
      <c r="BK21" s="132">
        <v>2081.8569879056859</v>
      </c>
      <c r="BL21" s="132">
        <v>243.08315250028906</v>
      </c>
      <c r="BM21" s="132">
        <v>89.701979191734324</v>
      </c>
      <c r="BN21" s="132">
        <v>4420.6501146258724</v>
      </c>
      <c r="BO21" s="131">
        <v>6716.9803467165602</v>
      </c>
      <c r="BP21" s="131">
        <v>2189.8332767611055</v>
      </c>
      <c r="BQ21" s="131">
        <v>7170.6231827262509</v>
      </c>
      <c r="BR21" s="132">
        <v>4746.8309857029999</v>
      </c>
      <c r="BS21" s="132">
        <v>2423.7921970232505</v>
      </c>
      <c r="BT21" s="131">
        <v>438.40779517809597</v>
      </c>
      <c r="BU21" s="132">
        <v>254.45040958455775</v>
      </c>
      <c r="BV21" s="132">
        <v>183.95738559353822</v>
      </c>
      <c r="BW21" s="131">
        <v>715.22192856024049</v>
      </c>
      <c r="BX21" s="132">
        <v>121.73895747930766</v>
      </c>
      <c r="BY21" s="132">
        <v>217.08527443315737</v>
      </c>
      <c r="BZ21" s="132">
        <v>376.39769664777543</v>
      </c>
      <c r="CA21" s="131">
        <v>0</v>
      </c>
      <c r="CB21" s="131">
        <v>0</v>
      </c>
      <c r="CC21" s="131">
        <v>62452.683103140822</v>
      </c>
      <c r="CD21" s="132">
        <v>0</v>
      </c>
      <c r="CE21" s="132">
        <v>62452.683103140822</v>
      </c>
      <c r="CF21" s="132">
        <v>0</v>
      </c>
      <c r="CG21" s="50"/>
      <c r="CH21" s="125">
        <v>0</v>
      </c>
      <c r="CI21" s="64"/>
      <c r="CJ21" s="50"/>
      <c r="CK21" s="126">
        <v>232415.96995878307</v>
      </c>
      <c r="CL21" s="9"/>
    </row>
    <row r="22" spans="1:90" s="23" customFormat="1" ht="26.25" customHeight="1" x14ac:dyDescent="0.25">
      <c r="A22" s="278" t="s">
        <v>41</v>
      </c>
      <c r="B22" s="229" t="s">
        <v>183</v>
      </c>
      <c r="C22" s="119">
        <v>46465.518099620713</v>
      </c>
      <c r="D22" s="131">
        <v>13187.321274804779</v>
      </c>
      <c r="E22" s="132">
        <v>8148.5907250673699</v>
      </c>
      <c r="F22" s="132">
        <v>2561.4544488346405</v>
      </c>
      <c r="G22" s="132">
        <v>2477.276100902769</v>
      </c>
      <c r="H22" s="131">
        <v>196.92517520198766</v>
      </c>
      <c r="I22" s="131">
        <v>6300.90287202125</v>
      </c>
      <c r="J22" s="132">
        <v>1096.5843320835274</v>
      </c>
      <c r="K22" s="132">
        <v>76.515149892140897</v>
      </c>
      <c r="L22" s="132">
        <v>325.92665287085333</v>
      </c>
      <c r="M22" s="132">
        <v>47.997689687864018</v>
      </c>
      <c r="N22" s="132">
        <v>35.140206449012481</v>
      </c>
      <c r="O22" s="132">
        <v>62.924692105410827</v>
      </c>
      <c r="P22" s="132">
        <v>902.41617911755952</v>
      </c>
      <c r="Q22" s="132">
        <v>57.388458979682397</v>
      </c>
      <c r="R22" s="132">
        <v>551.86836809234853</v>
      </c>
      <c r="S22" s="132">
        <v>1548.3784932475887</v>
      </c>
      <c r="T22" s="132">
        <v>405.76488302739006</v>
      </c>
      <c r="U22" s="132">
        <v>208.80431586470667</v>
      </c>
      <c r="V22" s="132">
        <v>53.085531042963474</v>
      </c>
      <c r="W22" s="132">
        <v>36.833562715813343</v>
      </c>
      <c r="X22" s="132">
        <v>175.04073564011145</v>
      </c>
      <c r="Y22" s="132">
        <v>83.03852490815143</v>
      </c>
      <c r="Z22" s="132">
        <v>36.13075903625959</v>
      </c>
      <c r="AA22" s="132">
        <v>478.60366100299609</v>
      </c>
      <c r="AB22" s="132">
        <v>118.46067625687017</v>
      </c>
      <c r="AC22" s="131">
        <v>186.05802582112432</v>
      </c>
      <c r="AD22" s="131">
        <v>1843.8123834314461</v>
      </c>
      <c r="AE22" s="132">
        <v>436.67460036831113</v>
      </c>
      <c r="AF22" s="132">
        <v>1407.137783063135</v>
      </c>
      <c r="AG22" s="131">
        <v>5510.1971912698982</v>
      </c>
      <c r="AH22" s="131">
        <v>3995.9542986212236</v>
      </c>
      <c r="AI22" s="132">
        <v>566.57908401072746</v>
      </c>
      <c r="AJ22" s="132">
        <v>1107.2023747748794</v>
      </c>
      <c r="AK22" s="132">
        <v>2322.1728398356167</v>
      </c>
      <c r="AL22" s="131">
        <v>1585.3309667715375</v>
      </c>
      <c r="AM22" s="132">
        <v>1299.8489814049058</v>
      </c>
      <c r="AN22" s="132">
        <v>0.53907959503389336</v>
      </c>
      <c r="AO22" s="132">
        <v>0.60635587251758993</v>
      </c>
      <c r="AP22" s="132">
        <v>219.54012496415311</v>
      </c>
      <c r="AQ22" s="132">
        <v>64.796424934927302</v>
      </c>
      <c r="AR22" s="131">
        <v>1347.7014489405417</v>
      </c>
      <c r="AS22" s="131">
        <v>660.41597273258128</v>
      </c>
      <c r="AT22" s="132">
        <v>33.2599404839127</v>
      </c>
      <c r="AU22" s="132">
        <v>517.39340303403731</v>
      </c>
      <c r="AV22" s="132">
        <v>36.626608276106978</v>
      </c>
      <c r="AW22" s="132">
        <v>73.136020938524283</v>
      </c>
      <c r="AX22" s="131">
        <v>267.99187655984673</v>
      </c>
      <c r="AY22" s="132">
        <v>146.3408399543832</v>
      </c>
      <c r="AZ22" s="132">
        <v>66.693444673150623</v>
      </c>
      <c r="BA22" s="132">
        <v>54.957591932312909</v>
      </c>
      <c r="BB22" s="131">
        <v>65.196398869855472</v>
      </c>
      <c r="BC22" s="132">
        <v>0</v>
      </c>
      <c r="BD22" s="131">
        <v>1320.9092067742115</v>
      </c>
      <c r="BE22" s="132">
        <v>842.1045174702225</v>
      </c>
      <c r="BF22" s="132">
        <v>86.476587078908267</v>
      </c>
      <c r="BG22" s="132">
        <v>307.48446151964947</v>
      </c>
      <c r="BH22" s="132">
        <v>34.197178728572538</v>
      </c>
      <c r="BI22" s="132">
        <v>50.646461976858731</v>
      </c>
      <c r="BJ22" s="131">
        <v>466.83824744465147</v>
      </c>
      <c r="BK22" s="132">
        <v>20.079241082950745</v>
      </c>
      <c r="BL22" s="132">
        <v>275.32159491283545</v>
      </c>
      <c r="BM22" s="132">
        <v>25.088854848347562</v>
      </c>
      <c r="BN22" s="132">
        <v>146.34855660051767</v>
      </c>
      <c r="BO22" s="131">
        <v>1319.1417312886626</v>
      </c>
      <c r="BP22" s="131">
        <v>1423.1058975931132</v>
      </c>
      <c r="BQ22" s="131">
        <v>1100.637454090408</v>
      </c>
      <c r="BR22" s="132">
        <v>579.20672617007131</v>
      </c>
      <c r="BS22" s="132">
        <v>521.43072792033661</v>
      </c>
      <c r="BT22" s="131">
        <v>2522.655863281499</v>
      </c>
      <c r="BU22" s="132">
        <v>1241.0552921981052</v>
      </c>
      <c r="BV22" s="132">
        <v>1281.600571083394</v>
      </c>
      <c r="BW22" s="131">
        <v>2505.972804162554</v>
      </c>
      <c r="BX22" s="132">
        <v>368.81008872083504</v>
      </c>
      <c r="BY22" s="132">
        <v>102.19665663190843</v>
      </c>
      <c r="BZ22" s="132">
        <v>2034.9660588098104</v>
      </c>
      <c r="CA22" s="131">
        <v>658.44900993954093</v>
      </c>
      <c r="CB22" s="131">
        <v>0</v>
      </c>
      <c r="CC22" s="131">
        <v>108471.05499112938</v>
      </c>
      <c r="CD22" s="132">
        <v>99860.052503113548</v>
      </c>
      <c r="CE22" s="132">
        <v>0</v>
      </c>
      <c r="CF22" s="132">
        <v>8611.0024880158307</v>
      </c>
      <c r="CG22" s="50"/>
      <c r="CH22" s="125">
        <v>0</v>
      </c>
      <c r="CI22" s="64"/>
      <c r="CJ22" s="50"/>
      <c r="CK22" s="126">
        <v>154936.57309075008</v>
      </c>
      <c r="CL22" s="9"/>
    </row>
    <row r="23" spans="1:90" s="23" customFormat="1" ht="26.25" customHeight="1" x14ac:dyDescent="0.25">
      <c r="A23" s="278" t="s">
        <v>42</v>
      </c>
      <c r="B23" s="229" t="s">
        <v>184</v>
      </c>
      <c r="C23" s="119">
        <v>23467.46416049893</v>
      </c>
      <c r="D23" s="131">
        <v>409.98792815260191</v>
      </c>
      <c r="E23" s="132">
        <v>409.98792815260191</v>
      </c>
      <c r="F23" s="132">
        <v>0</v>
      </c>
      <c r="G23" s="132">
        <v>0</v>
      </c>
      <c r="H23" s="131">
        <v>68.589730363631901</v>
      </c>
      <c r="I23" s="131">
        <v>3843.5884628178223</v>
      </c>
      <c r="J23" s="132">
        <v>15.969647504403099</v>
      </c>
      <c r="K23" s="132">
        <v>0</v>
      </c>
      <c r="L23" s="132">
        <v>7.1335336708984229</v>
      </c>
      <c r="M23" s="132">
        <v>595.36537222339064</v>
      </c>
      <c r="N23" s="132">
        <v>14.874654591727454</v>
      </c>
      <c r="O23" s="132">
        <v>0.99</v>
      </c>
      <c r="P23" s="132">
        <v>1747.0528162165567</v>
      </c>
      <c r="Q23" s="132">
        <v>74.047008672975608</v>
      </c>
      <c r="R23" s="132">
        <v>13.376521426372836</v>
      </c>
      <c r="S23" s="132">
        <v>923.75164048969805</v>
      </c>
      <c r="T23" s="132">
        <v>405.72228000000001</v>
      </c>
      <c r="U23" s="132">
        <v>0.2062472058148149</v>
      </c>
      <c r="V23" s="132">
        <v>10.478848573483003</v>
      </c>
      <c r="W23" s="132">
        <v>9.4569797978246921</v>
      </c>
      <c r="X23" s="132">
        <v>0.10227078346143612</v>
      </c>
      <c r="Y23" s="132">
        <v>0</v>
      </c>
      <c r="Z23" s="132">
        <v>0</v>
      </c>
      <c r="AA23" s="132">
        <v>11.833049527035417</v>
      </c>
      <c r="AB23" s="132">
        <v>13.227592134181172</v>
      </c>
      <c r="AC23" s="131">
        <v>0</v>
      </c>
      <c r="AD23" s="131">
        <v>0</v>
      </c>
      <c r="AE23" s="132">
        <v>0</v>
      </c>
      <c r="AF23" s="132">
        <v>0</v>
      </c>
      <c r="AG23" s="131">
        <v>131.54267259079214</v>
      </c>
      <c r="AH23" s="131">
        <v>0</v>
      </c>
      <c r="AI23" s="132">
        <v>0</v>
      </c>
      <c r="AJ23" s="132">
        <v>0</v>
      </c>
      <c r="AK23" s="132">
        <v>0</v>
      </c>
      <c r="AL23" s="131">
        <v>19013.755366574082</v>
      </c>
      <c r="AM23" s="132">
        <v>0</v>
      </c>
      <c r="AN23" s="132">
        <v>19013.755366574082</v>
      </c>
      <c r="AO23" s="132">
        <v>0</v>
      </c>
      <c r="AP23" s="132">
        <v>0</v>
      </c>
      <c r="AQ23" s="132">
        <v>0</v>
      </c>
      <c r="AR23" s="131">
        <v>0</v>
      </c>
      <c r="AS23" s="131">
        <v>0</v>
      </c>
      <c r="AT23" s="132">
        <v>0</v>
      </c>
      <c r="AU23" s="132">
        <v>0</v>
      </c>
      <c r="AV23" s="132">
        <v>0</v>
      </c>
      <c r="AW23" s="132">
        <v>0</v>
      </c>
      <c r="AX23" s="131">
        <v>0</v>
      </c>
      <c r="AY23" s="132">
        <v>0</v>
      </c>
      <c r="AZ23" s="132">
        <v>0</v>
      </c>
      <c r="BA23" s="132">
        <v>0</v>
      </c>
      <c r="BB23" s="131">
        <v>0</v>
      </c>
      <c r="BC23" s="132">
        <v>0</v>
      </c>
      <c r="BD23" s="131">
        <v>0</v>
      </c>
      <c r="BE23" s="132">
        <v>0</v>
      </c>
      <c r="BF23" s="132">
        <v>0</v>
      </c>
      <c r="BG23" s="132">
        <v>0</v>
      </c>
      <c r="BH23" s="132">
        <v>0</v>
      </c>
      <c r="BI23" s="132">
        <v>0</v>
      </c>
      <c r="BJ23" s="131">
        <v>0</v>
      </c>
      <c r="BK23" s="132">
        <v>0</v>
      </c>
      <c r="BL23" s="132">
        <v>0</v>
      </c>
      <c r="BM23" s="132">
        <v>0</v>
      </c>
      <c r="BN23" s="132">
        <v>0</v>
      </c>
      <c r="BO23" s="131">
        <v>0</v>
      </c>
      <c r="BP23" s="131">
        <v>0</v>
      </c>
      <c r="BQ23" s="131">
        <v>0</v>
      </c>
      <c r="BR23" s="132">
        <v>0</v>
      </c>
      <c r="BS23" s="132">
        <v>0</v>
      </c>
      <c r="BT23" s="131">
        <v>0</v>
      </c>
      <c r="BU23" s="132">
        <v>0</v>
      </c>
      <c r="BV23" s="132">
        <v>0</v>
      </c>
      <c r="BW23" s="131">
        <v>0</v>
      </c>
      <c r="BX23" s="132">
        <v>0</v>
      </c>
      <c r="BY23" s="132">
        <v>0</v>
      </c>
      <c r="BZ23" s="132">
        <v>0</v>
      </c>
      <c r="CA23" s="131">
        <v>0</v>
      </c>
      <c r="CB23" s="131">
        <v>0</v>
      </c>
      <c r="CC23" s="131">
        <v>0</v>
      </c>
      <c r="CD23" s="132">
        <v>0</v>
      </c>
      <c r="CE23" s="132">
        <v>0</v>
      </c>
      <c r="CF23" s="132">
        <v>0</v>
      </c>
      <c r="CG23" s="50"/>
      <c r="CH23" s="125">
        <v>0</v>
      </c>
      <c r="CI23" s="64"/>
      <c r="CJ23" s="50"/>
      <c r="CK23" s="126">
        <v>23467.46416049893</v>
      </c>
      <c r="CL23" s="9"/>
    </row>
    <row r="24" spans="1:90" s="23" customFormat="1" ht="26.25" customHeight="1" x14ac:dyDescent="0.25">
      <c r="A24" s="278" t="s">
        <v>43</v>
      </c>
      <c r="B24" s="229" t="s">
        <v>185</v>
      </c>
      <c r="C24" s="119">
        <v>109918.45679931293</v>
      </c>
      <c r="D24" s="131">
        <v>99.841304795490885</v>
      </c>
      <c r="E24" s="132">
        <v>99.43148764975659</v>
      </c>
      <c r="F24" s="132">
        <v>0.31113469909027297</v>
      </c>
      <c r="G24" s="132">
        <v>9.8682446644015973E-2</v>
      </c>
      <c r="H24" s="131">
        <v>4.9706460933312737</v>
      </c>
      <c r="I24" s="131">
        <v>108368.66681464783</v>
      </c>
      <c r="J24" s="132">
        <v>97.153255205453632</v>
      </c>
      <c r="K24" s="132">
        <v>13.409596412778582</v>
      </c>
      <c r="L24" s="132">
        <v>1.6772926980167813</v>
      </c>
      <c r="M24" s="132">
        <v>20.363214311334307</v>
      </c>
      <c r="N24" s="132">
        <v>13.755905301735543</v>
      </c>
      <c r="O24" s="132">
        <v>41000.312234902318</v>
      </c>
      <c r="P24" s="132">
        <v>66982.198285862847</v>
      </c>
      <c r="Q24" s="132">
        <v>76.695963210519082</v>
      </c>
      <c r="R24" s="132">
        <v>2.5056886287441622</v>
      </c>
      <c r="S24" s="132">
        <v>44.214706964038001</v>
      </c>
      <c r="T24" s="132">
        <v>18.271627098142233</v>
      </c>
      <c r="U24" s="132">
        <v>28.806951435025521</v>
      </c>
      <c r="V24" s="132">
        <v>9.3389266201678893</v>
      </c>
      <c r="W24" s="132">
        <v>7.5310292814220876</v>
      </c>
      <c r="X24" s="132">
        <v>21.646001528216864</v>
      </c>
      <c r="Y24" s="132">
        <v>9.2057343243282634</v>
      </c>
      <c r="Z24" s="132">
        <v>1.142227300586478</v>
      </c>
      <c r="AA24" s="132">
        <v>2.4708224433841024</v>
      </c>
      <c r="AB24" s="132">
        <v>17.967351118777934</v>
      </c>
      <c r="AC24" s="131">
        <v>920.04351878765272</v>
      </c>
      <c r="AD24" s="131">
        <v>40.364613842581306</v>
      </c>
      <c r="AE24" s="132">
        <v>7.5106420404706853</v>
      </c>
      <c r="AF24" s="132">
        <v>32.853971802110628</v>
      </c>
      <c r="AG24" s="131">
        <v>40.694266398974563</v>
      </c>
      <c r="AH24" s="131">
        <v>146.48493548205323</v>
      </c>
      <c r="AI24" s="132">
        <v>44.755596292523741</v>
      </c>
      <c r="AJ24" s="132">
        <v>34.761085369479488</v>
      </c>
      <c r="AK24" s="132">
        <v>66.968253820049995</v>
      </c>
      <c r="AL24" s="131">
        <v>12.349268669092163</v>
      </c>
      <c r="AM24" s="132">
        <v>7.5079569226227116</v>
      </c>
      <c r="AN24" s="132">
        <v>0.17699289637993107</v>
      </c>
      <c r="AO24" s="132">
        <v>1.6041472384501791</v>
      </c>
      <c r="AP24" s="132">
        <v>1.3856503746876236</v>
      </c>
      <c r="AQ24" s="132">
        <v>1.6745212369517171</v>
      </c>
      <c r="AR24" s="131">
        <v>24.145509951264106</v>
      </c>
      <c r="AS24" s="131">
        <v>20.475908314567757</v>
      </c>
      <c r="AT24" s="132">
        <v>10.649644645152858</v>
      </c>
      <c r="AU24" s="132">
        <v>7.2573090165471079</v>
      </c>
      <c r="AV24" s="132">
        <v>1.0480033737307961</v>
      </c>
      <c r="AW24" s="132">
        <v>1.5209512791369959</v>
      </c>
      <c r="AX24" s="131">
        <v>3.3522547116625416</v>
      </c>
      <c r="AY24" s="132">
        <v>2.0059149340774618</v>
      </c>
      <c r="AZ24" s="132">
        <v>0.86741609837338673</v>
      </c>
      <c r="BA24" s="132">
        <v>0.47892367921169293</v>
      </c>
      <c r="BB24" s="131">
        <v>1.8761291403976272</v>
      </c>
      <c r="BC24" s="132">
        <v>0</v>
      </c>
      <c r="BD24" s="131">
        <v>21.897690025072553</v>
      </c>
      <c r="BE24" s="132">
        <v>9.5369942870368369</v>
      </c>
      <c r="BF24" s="132">
        <v>2.3357485993249472</v>
      </c>
      <c r="BG24" s="132">
        <v>7.3393242871387567</v>
      </c>
      <c r="BH24" s="132">
        <v>0.28774457853010366</v>
      </c>
      <c r="BI24" s="132">
        <v>2.3978782730419077</v>
      </c>
      <c r="BJ24" s="131">
        <v>7.2709790609060594</v>
      </c>
      <c r="BK24" s="132">
        <v>0.66616245953841724</v>
      </c>
      <c r="BL24" s="132">
        <v>1.7798226254641898</v>
      </c>
      <c r="BM24" s="132">
        <v>0.34525838289371552</v>
      </c>
      <c r="BN24" s="132">
        <v>4.4797355930097371</v>
      </c>
      <c r="BO24" s="131">
        <v>25.813799456677675</v>
      </c>
      <c r="BP24" s="131">
        <v>30.919928598428161</v>
      </c>
      <c r="BQ24" s="131">
        <v>25.219438900946059</v>
      </c>
      <c r="BR24" s="132">
        <v>11.778085382590195</v>
      </c>
      <c r="BS24" s="132">
        <v>13.441353518355864</v>
      </c>
      <c r="BT24" s="131">
        <v>39.146394989991983</v>
      </c>
      <c r="BU24" s="132">
        <v>20.758028031841224</v>
      </c>
      <c r="BV24" s="132">
        <v>18.388366958150762</v>
      </c>
      <c r="BW24" s="131">
        <v>77.36983991876167</v>
      </c>
      <c r="BX24" s="132">
        <v>48.764418285104689</v>
      </c>
      <c r="BY24" s="132">
        <v>3.0237872867485933</v>
      </c>
      <c r="BZ24" s="132">
        <v>25.581634346908388</v>
      </c>
      <c r="CA24" s="131">
        <v>7.5535575272672144</v>
      </c>
      <c r="CB24" s="131">
        <v>0</v>
      </c>
      <c r="CC24" s="131">
        <v>5009.075428136357</v>
      </c>
      <c r="CD24" s="132">
        <v>1254.2167417659687</v>
      </c>
      <c r="CE24" s="132">
        <v>449.04237363624571</v>
      </c>
      <c r="CF24" s="132">
        <v>3305.8163127341422</v>
      </c>
      <c r="CG24" s="50"/>
      <c r="CH24" s="125">
        <v>0</v>
      </c>
      <c r="CI24" s="64"/>
      <c r="CJ24" s="50"/>
      <c r="CK24" s="126">
        <v>114927.53222744929</v>
      </c>
      <c r="CL24" s="9"/>
    </row>
    <row r="25" spans="1:90" s="23" customFormat="1" ht="26.25" customHeight="1" x14ac:dyDescent="0.25">
      <c r="A25" s="278" t="s">
        <v>44</v>
      </c>
      <c r="B25" s="229" t="s">
        <v>186</v>
      </c>
      <c r="C25" s="119">
        <v>0</v>
      </c>
      <c r="D25" s="131">
        <v>0</v>
      </c>
      <c r="E25" s="132">
        <v>0</v>
      </c>
      <c r="F25" s="132">
        <v>0</v>
      </c>
      <c r="G25" s="132">
        <v>0</v>
      </c>
      <c r="H25" s="131">
        <v>0</v>
      </c>
      <c r="I25" s="131">
        <v>0</v>
      </c>
      <c r="J25" s="132">
        <v>0</v>
      </c>
      <c r="K25" s="132">
        <v>0</v>
      </c>
      <c r="L25" s="132">
        <v>0</v>
      </c>
      <c r="M25" s="132">
        <v>0</v>
      </c>
      <c r="N25" s="132">
        <v>0</v>
      </c>
      <c r="O25" s="132">
        <v>0</v>
      </c>
      <c r="P25" s="132">
        <v>0</v>
      </c>
      <c r="Q25" s="132">
        <v>0</v>
      </c>
      <c r="R25" s="132">
        <v>0</v>
      </c>
      <c r="S25" s="132">
        <v>0</v>
      </c>
      <c r="T25" s="132">
        <v>0</v>
      </c>
      <c r="U25" s="132">
        <v>0</v>
      </c>
      <c r="V25" s="132">
        <v>0</v>
      </c>
      <c r="W25" s="132">
        <v>0</v>
      </c>
      <c r="X25" s="132">
        <v>0</v>
      </c>
      <c r="Y25" s="132">
        <v>0</v>
      </c>
      <c r="Z25" s="132">
        <v>0</v>
      </c>
      <c r="AA25" s="132">
        <v>0</v>
      </c>
      <c r="AB25" s="132">
        <v>0</v>
      </c>
      <c r="AC25" s="131">
        <v>0</v>
      </c>
      <c r="AD25" s="131">
        <v>0</v>
      </c>
      <c r="AE25" s="132">
        <v>0</v>
      </c>
      <c r="AF25" s="132">
        <v>0</v>
      </c>
      <c r="AG25" s="131">
        <v>0</v>
      </c>
      <c r="AH25" s="131">
        <v>0</v>
      </c>
      <c r="AI25" s="132">
        <v>0</v>
      </c>
      <c r="AJ25" s="132">
        <v>0</v>
      </c>
      <c r="AK25" s="132">
        <v>0</v>
      </c>
      <c r="AL25" s="131">
        <v>0</v>
      </c>
      <c r="AM25" s="132">
        <v>0</v>
      </c>
      <c r="AN25" s="132">
        <v>0</v>
      </c>
      <c r="AO25" s="132">
        <v>0</v>
      </c>
      <c r="AP25" s="132">
        <v>0</v>
      </c>
      <c r="AQ25" s="132">
        <v>0</v>
      </c>
      <c r="AR25" s="131">
        <v>0</v>
      </c>
      <c r="AS25" s="131">
        <v>0</v>
      </c>
      <c r="AT25" s="132">
        <v>0</v>
      </c>
      <c r="AU25" s="132">
        <v>0</v>
      </c>
      <c r="AV25" s="132">
        <v>0</v>
      </c>
      <c r="AW25" s="132">
        <v>0</v>
      </c>
      <c r="AX25" s="131">
        <v>0</v>
      </c>
      <c r="AY25" s="132">
        <v>0</v>
      </c>
      <c r="AZ25" s="132">
        <v>0</v>
      </c>
      <c r="BA25" s="132">
        <v>0</v>
      </c>
      <c r="BB25" s="131">
        <v>0</v>
      </c>
      <c r="BC25" s="132">
        <v>0</v>
      </c>
      <c r="BD25" s="131">
        <v>0</v>
      </c>
      <c r="BE25" s="132">
        <v>0</v>
      </c>
      <c r="BF25" s="132">
        <v>0</v>
      </c>
      <c r="BG25" s="132">
        <v>0</v>
      </c>
      <c r="BH25" s="132">
        <v>0</v>
      </c>
      <c r="BI25" s="132">
        <v>0</v>
      </c>
      <c r="BJ25" s="131">
        <v>0</v>
      </c>
      <c r="BK25" s="132">
        <v>0</v>
      </c>
      <c r="BL25" s="132">
        <v>0</v>
      </c>
      <c r="BM25" s="132">
        <v>0</v>
      </c>
      <c r="BN25" s="132">
        <v>0</v>
      </c>
      <c r="BO25" s="131">
        <v>0</v>
      </c>
      <c r="BP25" s="131">
        <v>0</v>
      </c>
      <c r="BQ25" s="131">
        <v>0</v>
      </c>
      <c r="BR25" s="132">
        <v>0</v>
      </c>
      <c r="BS25" s="132">
        <v>0</v>
      </c>
      <c r="BT25" s="131">
        <v>0</v>
      </c>
      <c r="BU25" s="132">
        <v>0</v>
      </c>
      <c r="BV25" s="132">
        <v>0</v>
      </c>
      <c r="BW25" s="131">
        <v>0</v>
      </c>
      <c r="BX25" s="132">
        <v>0</v>
      </c>
      <c r="BY25" s="132">
        <v>0</v>
      </c>
      <c r="BZ25" s="132">
        <v>0</v>
      </c>
      <c r="CA25" s="131">
        <v>0</v>
      </c>
      <c r="CB25" s="131">
        <v>0</v>
      </c>
      <c r="CC25" s="131">
        <v>0</v>
      </c>
      <c r="CD25" s="132">
        <v>0</v>
      </c>
      <c r="CE25" s="132">
        <v>0</v>
      </c>
      <c r="CF25" s="132">
        <v>0</v>
      </c>
      <c r="CG25" s="50"/>
      <c r="CH25" s="125">
        <v>0</v>
      </c>
      <c r="CI25" s="64"/>
      <c r="CJ25" s="50"/>
      <c r="CK25" s="126">
        <v>0</v>
      </c>
      <c r="CL25" s="9"/>
    </row>
    <row r="26" spans="1:90" s="23" customFormat="1" ht="26.25" customHeight="1" x14ac:dyDescent="0.25">
      <c r="A26" s="278" t="s">
        <v>45</v>
      </c>
      <c r="B26" s="229" t="s">
        <v>187</v>
      </c>
      <c r="C26" s="119">
        <v>0</v>
      </c>
      <c r="D26" s="131">
        <v>0</v>
      </c>
      <c r="E26" s="132">
        <v>0</v>
      </c>
      <c r="F26" s="132">
        <v>0</v>
      </c>
      <c r="G26" s="132">
        <v>0</v>
      </c>
      <c r="H26" s="131">
        <v>0</v>
      </c>
      <c r="I26" s="131">
        <v>0</v>
      </c>
      <c r="J26" s="132">
        <v>0</v>
      </c>
      <c r="K26" s="132">
        <v>0</v>
      </c>
      <c r="L26" s="132">
        <v>0</v>
      </c>
      <c r="M26" s="132">
        <v>0</v>
      </c>
      <c r="N26" s="132">
        <v>0</v>
      </c>
      <c r="O26" s="132">
        <v>0</v>
      </c>
      <c r="P26" s="132">
        <v>0</v>
      </c>
      <c r="Q26" s="132">
        <v>0</v>
      </c>
      <c r="R26" s="132">
        <v>0</v>
      </c>
      <c r="S26" s="132">
        <v>0</v>
      </c>
      <c r="T26" s="132">
        <v>0</v>
      </c>
      <c r="U26" s="132">
        <v>0</v>
      </c>
      <c r="V26" s="132">
        <v>0</v>
      </c>
      <c r="W26" s="132">
        <v>0</v>
      </c>
      <c r="X26" s="132">
        <v>0</v>
      </c>
      <c r="Y26" s="132">
        <v>0</v>
      </c>
      <c r="Z26" s="132">
        <v>0</v>
      </c>
      <c r="AA26" s="132">
        <v>0</v>
      </c>
      <c r="AB26" s="132">
        <v>0</v>
      </c>
      <c r="AC26" s="131">
        <v>0</v>
      </c>
      <c r="AD26" s="131">
        <v>0</v>
      </c>
      <c r="AE26" s="132">
        <v>0</v>
      </c>
      <c r="AF26" s="132">
        <v>0</v>
      </c>
      <c r="AG26" s="131">
        <v>0</v>
      </c>
      <c r="AH26" s="131">
        <v>0</v>
      </c>
      <c r="AI26" s="132">
        <v>0</v>
      </c>
      <c r="AJ26" s="132">
        <v>0</v>
      </c>
      <c r="AK26" s="132">
        <v>0</v>
      </c>
      <c r="AL26" s="131">
        <v>0</v>
      </c>
      <c r="AM26" s="132">
        <v>0</v>
      </c>
      <c r="AN26" s="132">
        <v>0</v>
      </c>
      <c r="AO26" s="132">
        <v>0</v>
      </c>
      <c r="AP26" s="132">
        <v>0</v>
      </c>
      <c r="AQ26" s="132">
        <v>0</v>
      </c>
      <c r="AR26" s="131">
        <v>0</v>
      </c>
      <c r="AS26" s="131">
        <v>0</v>
      </c>
      <c r="AT26" s="132">
        <v>0</v>
      </c>
      <c r="AU26" s="132">
        <v>0</v>
      </c>
      <c r="AV26" s="132">
        <v>0</v>
      </c>
      <c r="AW26" s="132">
        <v>0</v>
      </c>
      <c r="AX26" s="131">
        <v>0</v>
      </c>
      <c r="AY26" s="132">
        <v>0</v>
      </c>
      <c r="AZ26" s="132">
        <v>0</v>
      </c>
      <c r="BA26" s="132">
        <v>0</v>
      </c>
      <c r="BB26" s="131">
        <v>0</v>
      </c>
      <c r="BC26" s="132">
        <v>0</v>
      </c>
      <c r="BD26" s="131">
        <v>0</v>
      </c>
      <c r="BE26" s="132">
        <v>0</v>
      </c>
      <c r="BF26" s="132">
        <v>0</v>
      </c>
      <c r="BG26" s="132">
        <v>0</v>
      </c>
      <c r="BH26" s="132">
        <v>0</v>
      </c>
      <c r="BI26" s="132">
        <v>0</v>
      </c>
      <c r="BJ26" s="131">
        <v>0</v>
      </c>
      <c r="BK26" s="132">
        <v>0</v>
      </c>
      <c r="BL26" s="132">
        <v>0</v>
      </c>
      <c r="BM26" s="132">
        <v>0</v>
      </c>
      <c r="BN26" s="132">
        <v>0</v>
      </c>
      <c r="BO26" s="131">
        <v>0</v>
      </c>
      <c r="BP26" s="131">
        <v>0</v>
      </c>
      <c r="BQ26" s="131">
        <v>0</v>
      </c>
      <c r="BR26" s="132">
        <v>0</v>
      </c>
      <c r="BS26" s="132">
        <v>0</v>
      </c>
      <c r="BT26" s="131">
        <v>0</v>
      </c>
      <c r="BU26" s="132">
        <v>0</v>
      </c>
      <c r="BV26" s="132">
        <v>0</v>
      </c>
      <c r="BW26" s="131">
        <v>0</v>
      </c>
      <c r="BX26" s="132">
        <v>0</v>
      </c>
      <c r="BY26" s="132">
        <v>0</v>
      </c>
      <c r="BZ26" s="132">
        <v>0</v>
      </c>
      <c r="CA26" s="131">
        <v>0</v>
      </c>
      <c r="CB26" s="131">
        <v>0</v>
      </c>
      <c r="CC26" s="131">
        <v>0</v>
      </c>
      <c r="CD26" s="132">
        <v>0</v>
      </c>
      <c r="CE26" s="132">
        <v>0</v>
      </c>
      <c r="CF26" s="132">
        <v>0</v>
      </c>
      <c r="CG26" s="50"/>
      <c r="CH26" s="125">
        <v>0</v>
      </c>
      <c r="CI26" s="64"/>
      <c r="CJ26" s="50"/>
      <c r="CK26" s="126">
        <v>0</v>
      </c>
      <c r="CL26" s="9"/>
    </row>
    <row r="27" spans="1:90" s="23" customFormat="1" ht="26.25" customHeight="1" x14ac:dyDescent="0.25">
      <c r="A27" s="278" t="s">
        <v>46</v>
      </c>
      <c r="B27" s="229" t="s">
        <v>188</v>
      </c>
      <c r="C27" s="119">
        <v>56771.96188182378</v>
      </c>
      <c r="D27" s="131">
        <v>458.479453905063</v>
      </c>
      <c r="E27" s="132">
        <v>458.479453905063</v>
      </c>
      <c r="F27" s="132">
        <v>0</v>
      </c>
      <c r="G27" s="132">
        <v>0</v>
      </c>
      <c r="H27" s="131">
        <v>27.46908238170246</v>
      </c>
      <c r="I27" s="131">
        <v>22823.919299519202</v>
      </c>
      <c r="J27" s="132">
        <v>2561.4996537942816</v>
      </c>
      <c r="K27" s="132">
        <v>0.28655399999999998</v>
      </c>
      <c r="L27" s="132">
        <v>1428.3171064421967</v>
      </c>
      <c r="M27" s="132">
        <v>10854.033224399089</v>
      </c>
      <c r="N27" s="132">
        <v>4343.2310132933253</v>
      </c>
      <c r="O27" s="132">
        <v>26.525406551835438</v>
      </c>
      <c r="P27" s="132">
        <v>52.177374971142584</v>
      </c>
      <c r="Q27" s="132">
        <v>58.91552138785741</v>
      </c>
      <c r="R27" s="132">
        <v>1673.2585146722267</v>
      </c>
      <c r="S27" s="132">
        <v>484.89091761829758</v>
      </c>
      <c r="T27" s="132">
        <v>0</v>
      </c>
      <c r="U27" s="132">
        <v>5.7676808347397728</v>
      </c>
      <c r="V27" s="132">
        <v>2.7247335849000232</v>
      </c>
      <c r="W27" s="132">
        <v>1.840285988001646</v>
      </c>
      <c r="X27" s="132">
        <v>6.6049351118003932</v>
      </c>
      <c r="Y27" s="132">
        <v>3.9499101880217133</v>
      </c>
      <c r="Z27" s="132">
        <v>0.45380499657893547</v>
      </c>
      <c r="AA27" s="132">
        <v>1316.4937335654263</v>
      </c>
      <c r="AB27" s="132">
        <v>2.9489281194869328</v>
      </c>
      <c r="AC27" s="131">
        <v>24943.913549843375</v>
      </c>
      <c r="AD27" s="131">
        <v>910.52707417252145</v>
      </c>
      <c r="AE27" s="132">
        <v>1.1706686110759108</v>
      </c>
      <c r="AF27" s="132">
        <v>909.3564055614454</v>
      </c>
      <c r="AG27" s="131">
        <v>7080.573207501935</v>
      </c>
      <c r="AH27" s="131">
        <v>73.728797252031839</v>
      </c>
      <c r="AI27" s="132">
        <v>10.40129911977014</v>
      </c>
      <c r="AJ27" s="132">
        <v>18.410685408046952</v>
      </c>
      <c r="AK27" s="132">
        <v>44.916812724214751</v>
      </c>
      <c r="AL27" s="131">
        <v>0.40301921478469854</v>
      </c>
      <c r="AM27" s="132">
        <v>0.30681135534257792</v>
      </c>
      <c r="AN27" s="132">
        <v>6.4579318128982276E-4</v>
      </c>
      <c r="AO27" s="132">
        <v>6.7023555269322239E-4</v>
      </c>
      <c r="AP27" s="132">
        <v>2.9271669416471371E-2</v>
      </c>
      <c r="AQ27" s="132">
        <v>6.5620161291666187E-2</v>
      </c>
      <c r="AR27" s="131">
        <v>22.841699480746076</v>
      </c>
      <c r="AS27" s="131">
        <v>276.953672744139</v>
      </c>
      <c r="AT27" s="132">
        <v>276.5674934236215</v>
      </c>
      <c r="AU27" s="132">
        <v>0.10762485729405603</v>
      </c>
      <c r="AV27" s="132">
        <v>3.3131005712046871E-2</v>
      </c>
      <c r="AW27" s="132">
        <v>0.24542345751138342</v>
      </c>
      <c r="AX27" s="131">
        <v>0.27862843041498697</v>
      </c>
      <c r="AY27" s="132">
        <v>0.12730051033229203</v>
      </c>
      <c r="AZ27" s="132">
        <v>3.8678235894150051E-2</v>
      </c>
      <c r="BA27" s="132">
        <v>0.1126496841885449</v>
      </c>
      <c r="BB27" s="131">
        <v>0.16839599803180333</v>
      </c>
      <c r="BC27" s="132">
        <v>0</v>
      </c>
      <c r="BD27" s="131">
        <v>13.084083660593835</v>
      </c>
      <c r="BE27" s="132">
        <v>3.3904923517269872</v>
      </c>
      <c r="BF27" s="132">
        <v>0.19983228911368969</v>
      </c>
      <c r="BG27" s="132">
        <v>9.1929856412960316</v>
      </c>
      <c r="BH27" s="132">
        <v>6.0046848249251321E-2</v>
      </c>
      <c r="BI27" s="132">
        <v>0.24072653020787532</v>
      </c>
      <c r="BJ27" s="131">
        <v>0.85314340981198156</v>
      </c>
      <c r="BK27" s="132">
        <v>5.0274973681664829E-2</v>
      </c>
      <c r="BL27" s="132">
        <v>0.76959386457104761</v>
      </c>
      <c r="BM27" s="132">
        <v>2.3130201991217159E-3</v>
      </c>
      <c r="BN27" s="132">
        <v>3.0961551360147475E-2</v>
      </c>
      <c r="BO27" s="131">
        <v>1.7896458803912945</v>
      </c>
      <c r="BP27" s="131">
        <v>41.936284129268913</v>
      </c>
      <c r="BQ27" s="131">
        <v>91.306702193890942</v>
      </c>
      <c r="BR27" s="132">
        <v>60.750672648539172</v>
      </c>
      <c r="BS27" s="132">
        <v>30.55602954535177</v>
      </c>
      <c r="BT27" s="131">
        <v>0.78719808290159121</v>
      </c>
      <c r="BU27" s="132">
        <v>0.39683561024204511</v>
      </c>
      <c r="BV27" s="132">
        <v>0.39036247265954604</v>
      </c>
      <c r="BW27" s="131">
        <v>2.9489440229814754</v>
      </c>
      <c r="BX27" s="132">
        <v>5.6130455462806726E-2</v>
      </c>
      <c r="BY27" s="132">
        <v>2.4585709279606833</v>
      </c>
      <c r="BZ27" s="132">
        <v>0.43424263955798553</v>
      </c>
      <c r="CA27" s="131">
        <v>0</v>
      </c>
      <c r="CB27" s="131">
        <v>0</v>
      </c>
      <c r="CC27" s="131">
        <v>24679.45723320757</v>
      </c>
      <c r="CD27" s="132">
        <v>5904.0687379202445</v>
      </c>
      <c r="CE27" s="132">
        <v>0</v>
      </c>
      <c r="CF27" s="132">
        <v>18775.388495287323</v>
      </c>
      <c r="CG27" s="50"/>
      <c r="CH27" s="125">
        <v>0</v>
      </c>
      <c r="CI27" s="64"/>
      <c r="CJ27" s="50"/>
      <c r="CK27" s="126">
        <v>81451.419115031342</v>
      </c>
      <c r="CL27" s="9"/>
    </row>
    <row r="28" spans="1:90" s="23" customFormat="1" ht="26.25" customHeight="1" x14ac:dyDescent="0.25">
      <c r="A28" s="278" t="s">
        <v>47</v>
      </c>
      <c r="B28" s="229" t="s">
        <v>189</v>
      </c>
      <c r="C28" s="119">
        <v>10941.005670679526</v>
      </c>
      <c r="D28" s="131">
        <v>817.86711200423315</v>
      </c>
      <c r="E28" s="132">
        <v>523.8880410123254</v>
      </c>
      <c r="F28" s="132">
        <v>242.01069027756927</v>
      </c>
      <c r="G28" s="132">
        <v>51.968380714338522</v>
      </c>
      <c r="H28" s="131">
        <v>29.867604604336407</v>
      </c>
      <c r="I28" s="131">
        <v>1418.1281358908598</v>
      </c>
      <c r="J28" s="132">
        <v>274.03710086755211</v>
      </c>
      <c r="K28" s="132">
        <v>22.796630500840429</v>
      </c>
      <c r="L28" s="132">
        <v>42.273175838132019</v>
      </c>
      <c r="M28" s="132">
        <v>27.131944522214567</v>
      </c>
      <c r="N28" s="132">
        <v>14.013497506904626</v>
      </c>
      <c r="O28" s="132">
        <v>490.45587564212042</v>
      </c>
      <c r="P28" s="132">
        <v>53.795518341025684</v>
      </c>
      <c r="Q28" s="132">
        <v>28.065563687263431</v>
      </c>
      <c r="R28" s="132">
        <v>30.49669346831724</v>
      </c>
      <c r="S28" s="132">
        <v>95.567045829180245</v>
      </c>
      <c r="T28" s="132">
        <v>75.882551468136143</v>
      </c>
      <c r="U28" s="132">
        <v>78.930115878994727</v>
      </c>
      <c r="V28" s="132">
        <v>24.202822265576827</v>
      </c>
      <c r="W28" s="132">
        <v>19.936299442548705</v>
      </c>
      <c r="X28" s="132">
        <v>44.107693627703213</v>
      </c>
      <c r="Y28" s="132">
        <v>27.265705997703158</v>
      </c>
      <c r="Z28" s="132">
        <v>5.8365598550546505</v>
      </c>
      <c r="AA28" s="132">
        <v>22.539612051730799</v>
      </c>
      <c r="AB28" s="132">
        <v>40.793729099860954</v>
      </c>
      <c r="AC28" s="131">
        <v>264.74902389334386</v>
      </c>
      <c r="AD28" s="131">
        <v>250.25209228512256</v>
      </c>
      <c r="AE28" s="132">
        <v>8.8159209409099635</v>
      </c>
      <c r="AF28" s="132">
        <v>241.4361713442126</v>
      </c>
      <c r="AG28" s="131">
        <v>1154.460717009478</v>
      </c>
      <c r="AH28" s="131">
        <v>1057.6577874691804</v>
      </c>
      <c r="AI28" s="132">
        <v>298.48138222411802</v>
      </c>
      <c r="AJ28" s="132">
        <v>521.84359347062855</v>
      </c>
      <c r="AK28" s="132">
        <v>237.33281177443382</v>
      </c>
      <c r="AL28" s="131">
        <v>3038.5310776963006</v>
      </c>
      <c r="AM28" s="132">
        <v>2637.7827971169922</v>
      </c>
      <c r="AN28" s="132">
        <v>24.376409992130775</v>
      </c>
      <c r="AO28" s="132">
        <v>0.748144598980648</v>
      </c>
      <c r="AP28" s="132">
        <v>290.62610208560187</v>
      </c>
      <c r="AQ28" s="132">
        <v>84.997623902595123</v>
      </c>
      <c r="AR28" s="131">
        <v>193.08569566403179</v>
      </c>
      <c r="AS28" s="131">
        <v>195.80735332032287</v>
      </c>
      <c r="AT28" s="132">
        <v>25.979963296748423</v>
      </c>
      <c r="AU28" s="132">
        <v>13.936170918782247</v>
      </c>
      <c r="AV28" s="132">
        <v>16.968095770493807</v>
      </c>
      <c r="AW28" s="132">
        <v>138.9231233342984</v>
      </c>
      <c r="AX28" s="131">
        <v>14.653478050350614</v>
      </c>
      <c r="AY28" s="132">
        <v>6.1577003180645677E-2</v>
      </c>
      <c r="AZ28" s="132">
        <v>3.448154137100313</v>
      </c>
      <c r="BA28" s="132">
        <v>11.143746910069655</v>
      </c>
      <c r="BB28" s="131">
        <v>149.16079128404013</v>
      </c>
      <c r="BC28" s="132">
        <v>0</v>
      </c>
      <c r="BD28" s="131">
        <v>448.42644710357831</v>
      </c>
      <c r="BE28" s="132">
        <v>242.64196613296278</v>
      </c>
      <c r="BF28" s="132">
        <v>170.78618633281843</v>
      </c>
      <c r="BG28" s="132">
        <v>10.860649424387638</v>
      </c>
      <c r="BH28" s="132">
        <v>9.4474459075992243</v>
      </c>
      <c r="BI28" s="132">
        <v>14.690199305810257</v>
      </c>
      <c r="BJ28" s="131">
        <v>619.77047180530349</v>
      </c>
      <c r="BK28" s="132">
        <v>315.59211793413971</v>
      </c>
      <c r="BL28" s="132">
        <v>17.81424828983728</v>
      </c>
      <c r="BM28" s="132">
        <v>7.4007290554386325</v>
      </c>
      <c r="BN28" s="132">
        <v>278.96337652588778</v>
      </c>
      <c r="BO28" s="131">
        <v>521.19480087215095</v>
      </c>
      <c r="BP28" s="131">
        <v>135.81788446758151</v>
      </c>
      <c r="BQ28" s="131">
        <v>532.57692974483871</v>
      </c>
      <c r="BR28" s="132">
        <v>380.18944909224592</v>
      </c>
      <c r="BS28" s="132">
        <v>152.38748065259284</v>
      </c>
      <c r="BT28" s="131">
        <v>30.931951417348891</v>
      </c>
      <c r="BU28" s="132">
        <v>17.768158035613517</v>
      </c>
      <c r="BV28" s="132">
        <v>13.163793381735374</v>
      </c>
      <c r="BW28" s="131">
        <v>68.066316097125309</v>
      </c>
      <c r="BX28" s="132">
        <v>9.1573358448012527</v>
      </c>
      <c r="BY28" s="132">
        <v>13.216722891173996</v>
      </c>
      <c r="BZ28" s="132">
        <v>45.69225736115007</v>
      </c>
      <c r="CA28" s="131">
        <v>0</v>
      </c>
      <c r="CB28" s="131">
        <v>0</v>
      </c>
      <c r="CC28" s="131">
        <v>6254.1585177678116</v>
      </c>
      <c r="CD28" s="132">
        <v>0</v>
      </c>
      <c r="CE28" s="132">
        <v>6234.1608269835488</v>
      </c>
      <c r="CF28" s="132">
        <v>19.997690784262666</v>
      </c>
      <c r="CG28" s="50"/>
      <c r="CH28" s="125">
        <v>0</v>
      </c>
      <c r="CI28" s="64"/>
      <c r="CJ28" s="50"/>
      <c r="CK28" s="126">
        <v>17195.164188447336</v>
      </c>
      <c r="CL28" s="9"/>
    </row>
    <row r="29" spans="1:90" s="23" customFormat="1" ht="26.25" customHeight="1" x14ac:dyDescent="0.25">
      <c r="A29" s="278" t="s">
        <v>48</v>
      </c>
      <c r="B29" s="229" t="s">
        <v>190</v>
      </c>
      <c r="C29" s="119">
        <v>9808.6317901990478</v>
      </c>
      <c r="D29" s="131">
        <v>2567.6052265849057</v>
      </c>
      <c r="E29" s="132">
        <v>2567.6052265849057</v>
      </c>
      <c r="F29" s="132">
        <v>0</v>
      </c>
      <c r="G29" s="132">
        <v>0</v>
      </c>
      <c r="H29" s="131">
        <v>0</v>
      </c>
      <c r="I29" s="131">
        <v>2014.4150572424332</v>
      </c>
      <c r="J29" s="132">
        <v>1266.2627664650554</v>
      </c>
      <c r="K29" s="132">
        <v>0</v>
      </c>
      <c r="L29" s="132">
        <v>52.950986615739353</v>
      </c>
      <c r="M29" s="132">
        <v>326.58400875525047</v>
      </c>
      <c r="N29" s="132">
        <v>86.211458154669515</v>
      </c>
      <c r="O29" s="132">
        <v>1.0711669868043205</v>
      </c>
      <c r="P29" s="132">
        <v>170.68348222039248</v>
      </c>
      <c r="Q29" s="132">
        <v>6.626517779607469</v>
      </c>
      <c r="R29" s="132">
        <v>58.704368060327504</v>
      </c>
      <c r="S29" s="132">
        <v>0</v>
      </c>
      <c r="T29" s="132">
        <v>0</v>
      </c>
      <c r="U29" s="132">
        <v>0</v>
      </c>
      <c r="V29" s="132">
        <v>0</v>
      </c>
      <c r="W29" s="132">
        <v>0</v>
      </c>
      <c r="X29" s="132">
        <v>0</v>
      </c>
      <c r="Y29" s="132">
        <v>0</v>
      </c>
      <c r="Z29" s="132">
        <v>0</v>
      </c>
      <c r="AA29" s="132">
        <v>45.320302204586923</v>
      </c>
      <c r="AB29" s="132">
        <v>0</v>
      </c>
      <c r="AC29" s="131">
        <v>2537.7120685354339</v>
      </c>
      <c r="AD29" s="131">
        <v>2502.3389379601076</v>
      </c>
      <c r="AE29" s="132">
        <v>0.10030099616415321</v>
      </c>
      <c r="AF29" s="132">
        <v>2502.2386369639435</v>
      </c>
      <c r="AG29" s="131">
        <v>162.94779105381463</v>
      </c>
      <c r="AH29" s="131">
        <v>5.9690776378591242</v>
      </c>
      <c r="AI29" s="132">
        <v>0.89116651223394383</v>
      </c>
      <c r="AJ29" s="132">
        <v>1.2295111445093325</v>
      </c>
      <c r="AK29" s="132">
        <v>3.8483999811158474</v>
      </c>
      <c r="AL29" s="131">
        <v>3.4530035514532882E-2</v>
      </c>
      <c r="AM29" s="132">
        <v>2.6287101477037104E-2</v>
      </c>
      <c r="AN29" s="132">
        <v>5.5330516925585033E-5</v>
      </c>
      <c r="AO29" s="132">
        <v>5.7424699837111159E-5</v>
      </c>
      <c r="AP29" s="132">
        <v>2.5079493667823942E-3</v>
      </c>
      <c r="AQ29" s="132">
        <v>5.6222294539506838E-3</v>
      </c>
      <c r="AR29" s="131">
        <v>2.6737058989529938</v>
      </c>
      <c r="AS29" s="131">
        <v>0.2435749424055195</v>
      </c>
      <c r="AT29" s="132">
        <v>2.9651891275126407E-2</v>
      </c>
      <c r="AU29" s="132">
        <v>9.2211239769190902E-3</v>
      </c>
      <c r="AV29" s="132">
        <v>2.8386110684085544E-3</v>
      </c>
      <c r="AW29" s="132">
        <v>0.20186331608506544</v>
      </c>
      <c r="AX29" s="131">
        <v>0.20664660096337101</v>
      </c>
      <c r="AY29" s="132">
        <v>9.7402803394352075E-2</v>
      </c>
      <c r="AZ29" s="132">
        <v>2.9131925362511791E-2</v>
      </c>
      <c r="BA29" s="132">
        <v>8.0111872206507131E-2</v>
      </c>
      <c r="BB29" s="131">
        <v>6.9732829314549896E-2</v>
      </c>
      <c r="BC29" s="132">
        <v>0</v>
      </c>
      <c r="BD29" s="131">
        <v>2.2451298165187894</v>
      </c>
      <c r="BE29" s="132">
        <v>1.1826065240541679</v>
      </c>
      <c r="BF29" s="132">
        <v>0.15228721186275465</v>
      </c>
      <c r="BG29" s="132">
        <v>0.78764016462124009</v>
      </c>
      <c r="BH29" s="132">
        <v>4.7825902576236756E-2</v>
      </c>
      <c r="BI29" s="132">
        <v>7.477001340438956E-2</v>
      </c>
      <c r="BJ29" s="131">
        <v>0.67376864770421196</v>
      </c>
      <c r="BK29" s="132">
        <v>4.0485979972741531E-2</v>
      </c>
      <c r="BL29" s="132">
        <v>0.63043175617310665</v>
      </c>
      <c r="BM29" s="132">
        <v>1.9817583552231454E-4</v>
      </c>
      <c r="BN29" s="132">
        <v>2.6527357228415625E-3</v>
      </c>
      <c r="BO29" s="131">
        <v>2.3907664802956812</v>
      </c>
      <c r="BP29" s="131">
        <v>3.3523769998625217</v>
      </c>
      <c r="BQ29" s="131">
        <v>5.4433559014508699</v>
      </c>
      <c r="BR29" s="132">
        <v>2.825364632851505</v>
      </c>
      <c r="BS29" s="132">
        <v>2.6179912685993649</v>
      </c>
      <c r="BT29" s="131">
        <v>6.7445860550557971E-2</v>
      </c>
      <c r="BU29" s="132">
        <v>3.4000234262799231E-2</v>
      </c>
      <c r="BV29" s="132">
        <v>3.344562628775874E-2</v>
      </c>
      <c r="BW29" s="131">
        <v>0.24259717095579114</v>
      </c>
      <c r="BX29" s="132">
        <v>4.8091667828121876E-3</v>
      </c>
      <c r="BY29" s="132">
        <v>0.20058279604444823</v>
      </c>
      <c r="BZ29" s="132">
        <v>3.7205208128530738E-2</v>
      </c>
      <c r="CA29" s="131">
        <v>0</v>
      </c>
      <c r="CB29" s="131">
        <v>0</v>
      </c>
      <c r="CC29" s="131">
        <v>0</v>
      </c>
      <c r="CD29" s="132">
        <v>0</v>
      </c>
      <c r="CE29" s="132">
        <v>0</v>
      </c>
      <c r="CF29" s="132">
        <v>0</v>
      </c>
      <c r="CG29" s="50"/>
      <c r="CH29" s="125">
        <v>0</v>
      </c>
      <c r="CI29" s="64"/>
      <c r="CJ29" s="50"/>
      <c r="CK29" s="126">
        <v>9808.6317901990478</v>
      </c>
      <c r="CL29" s="9"/>
    </row>
    <row r="30" spans="1:90" s="23" customFormat="1" ht="26.25" customHeight="1" x14ac:dyDescent="0.25">
      <c r="A30" s="278" t="s">
        <v>49</v>
      </c>
      <c r="B30" s="229" t="s">
        <v>191</v>
      </c>
      <c r="C30" s="53"/>
      <c r="D30" s="54"/>
      <c r="E30" s="55"/>
      <c r="F30" s="55"/>
      <c r="G30" s="55"/>
      <c r="H30" s="54"/>
      <c r="I30" s="54"/>
      <c r="J30" s="55"/>
      <c r="K30" s="55"/>
      <c r="L30" s="55"/>
      <c r="M30" s="55"/>
      <c r="N30" s="55"/>
      <c r="O30" s="55"/>
      <c r="P30" s="55"/>
      <c r="Q30" s="55"/>
      <c r="R30" s="55"/>
      <c r="S30" s="55"/>
      <c r="T30" s="55"/>
      <c r="U30" s="55"/>
      <c r="V30" s="55"/>
      <c r="W30" s="55"/>
      <c r="X30" s="55"/>
      <c r="Y30" s="55"/>
      <c r="Z30" s="55"/>
      <c r="AA30" s="55"/>
      <c r="AB30" s="55"/>
      <c r="AC30" s="54"/>
      <c r="AD30" s="54"/>
      <c r="AE30" s="55"/>
      <c r="AF30" s="55"/>
      <c r="AG30" s="54"/>
      <c r="AH30" s="54"/>
      <c r="AI30" s="55"/>
      <c r="AJ30" s="55"/>
      <c r="AK30" s="55"/>
      <c r="AL30" s="54"/>
      <c r="AM30" s="55"/>
      <c r="AN30" s="55"/>
      <c r="AO30" s="55"/>
      <c r="AP30" s="55"/>
      <c r="AQ30" s="55"/>
      <c r="AR30" s="54"/>
      <c r="AS30" s="54"/>
      <c r="AT30" s="55"/>
      <c r="AU30" s="55"/>
      <c r="AV30" s="55"/>
      <c r="AW30" s="55"/>
      <c r="AX30" s="54"/>
      <c r="AY30" s="55"/>
      <c r="AZ30" s="55"/>
      <c r="BA30" s="55"/>
      <c r="BB30" s="54"/>
      <c r="BC30" s="55"/>
      <c r="BD30" s="54"/>
      <c r="BE30" s="55"/>
      <c r="BF30" s="55"/>
      <c r="BG30" s="55"/>
      <c r="BH30" s="55"/>
      <c r="BI30" s="55"/>
      <c r="BJ30" s="54"/>
      <c r="BK30" s="55"/>
      <c r="BL30" s="55"/>
      <c r="BM30" s="55"/>
      <c r="BN30" s="55"/>
      <c r="BO30" s="54"/>
      <c r="BP30" s="54"/>
      <c r="BQ30" s="54"/>
      <c r="BR30" s="55"/>
      <c r="BS30" s="55"/>
      <c r="BT30" s="54"/>
      <c r="BU30" s="55"/>
      <c r="BV30" s="55"/>
      <c r="BW30" s="54"/>
      <c r="BX30" s="55"/>
      <c r="BY30" s="55"/>
      <c r="BZ30" s="55"/>
      <c r="CA30" s="54"/>
      <c r="CB30" s="78"/>
      <c r="CC30" s="78"/>
      <c r="CD30" s="79"/>
      <c r="CE30" s="79"/>
      <c r="CF30" s="80"/>
      <c r="CG30" s="64"/>
      <c r="CH30" s="64"/>
      <c r="CI30" s="64"/>
      <c r="CJ30" s="50"/>
      <c r="CK30" s="67"/>
      <c r="CL30" s="9"/>
    </row>
    <row r="31" spans="1:90" s="23" customFormat="1" ht="26.25" customHeight="1" x14ac:dyDescent="0.25">
      <c r="A31" s="278" t="s">
        <v>50</v>
      </c>
      <c r="B31" s="229" t="s">
        <v>192</v>
      </c>
      <c r="C31" s="73"/>
      <c r="D31" s="54"/>
      <c r="E31" s="55"/>
      <c r="F31" s="55"/>
      <c r="G31" s="55"/>
      <c r="H31" s="54"/>
      <c r="I31" s="54"/>
      <c r="J31" s="55"/>
      <c r="K31" s="55"/>
      <c r="L31" s="55"/>
      <c r="M31" s="55"/>
      <c r="N31" s="55"/>
      <c r="O31" s="55"/>
      <c r="P31" s="55"/>
      <c r="Q31" s="55"/>
      <c r="R31" s="55"/>
      <c r="S31" s="55"/>
      <c r="T31" s="55"/>
      <c r="U31" s="55"/>
      <c r="V31" s="55"/>
      <c r="W31" s="55"/>
      <c r="X31" s="55"/>
      <c r="Y31" s="55"/>
      <c r="Z31" s="55"/>
      <c r="AA31" s="55"/>
      <c r="AB31" s="55"/>
      <c r="AC31" s="54"/>
      <c r="AD31" s="54"/>
      <c r="AE31" s="55"/>
      <c r="AF31" s="55"/>
      <c r="AG31" s="54"/>
      <c r="AH31" s="54"/>
      <c r="AI31" s="55"/>
      <c r="AJ31" s="55"/>
      <c r="AK31" s="55"/>
      <c r="AL31" s="54"/>
      <c r="AM31" s="55"/>
      <c r="AN31" s="55"/>
      <c r="AO31" s="55"/>
      <c r="AP31" s="55"/>
      <c r="AQ31" s="55"/>
      <c r="AR31" s="54"/>
      <c r="AS31" s="54"/>
      <c r="AT31" s="55"/>
      <c r="AU31" s="55"/>
      <c r="AV31" s="55"/>
      <c r="AW31" s="55"/>
      <c r="AX31" s="54"/>
      <c r="AY31" s="55"/>
      <c r="AZ31" s="55"/>
      <c r="BA31" s="55"/>
      <c r="BB31" s="54"/>
      <c r="BC31" s="55"/>
      <c r="BD31" s="54"/>
      <c r="BE31" s="55"/>
      <c r="BF31" s="55"/>
      <c r="BG31" s="55"/>
      <c r="BH31" s="55"/>
      <c r="BI31" s="55"/>
      <c r="BJ31" s="54"/>
      <c r="BK31" s="55"/>
      <c r="BL31" s="55"/>
      <c r="BM31" s="55"/>
      <c r="BN31" s="55"/>
      <c r="BO31" s="54"/>
      <c r="BP31" s="54"/>
      <c r="BQ31" s="54"/>
      <c r="BR31" s="55"/>
      <c r="BS31" s="55"/>
      <c r="BT31" s="54"/>
      <c r="BU31" s="55"/>
      <c r="BV31" s="55"/>
      <c r="BW31" s="54"/>
      <c r="BX31" s="55"/>
      <c r="BY31" s="55"/>
      <c r="BZ31" s="55"/>
      <c r="CA31" s="54"/>
      <c r="CB31" s="81"/>
      <c r="CC31" s="81"/>
      <c r="CD31" s="82"/>
      <c r="CE31" s="82"/>
      <c r="CF31" s="65"/>
      <c r="CG31" s="66"/>
      <c r="CH31" s="66"/>
      <c r="CI31" s="66"/>
      <c r="CJ31" s="50"/>
      <c r="CK31" s="73"/>
      <c r="CL31" s="9"/>
    </row>
    <row r="32" spans="1:90" s="23" customFormat="1" ht="26.25" customHeight="1" x14ac:dyDescent="0.25">
      <c r="A32" s="276" t="s">
        <v>51</v>
      </c>
      <c r="B32" s="225" t="s">
        <v>193</v>
      </c>
      <c r="C32" s="128">
        <v>28185.549311368948</v>
      </c>
      <c r="D32" s="135">
        <v>0</v>
      </c>
      <c r="E32" s="135">
        <v>0</v>
      </c>
      <c r="F32" s="135">
        <v>0</v>
      </c>
      <c r="G32" s="135">
        <v>0</v>
      </c>
      <c r="H32" s="135">
        <v>480.76144271800513</v>
      </c>
      <c r="I32" s="135">
        <v>5456.1098062400506</v>
      </c>
      <c r="J32" s="135">
        <v>14.478694544993719</v>
      </c>
      <c r="K32" s="135">
        <v>26.894000000000002</v>
      </c>
      <c r="L32" s="135">
        <v>5.4459689009550498</v>
      </c>
      <c r="M32" s="135">
        <v>562.14532304129625</v>
      </c>
      <c r="N32" s="135">
        <v>509.93279495070391</v>
      </c>
      <c r="O32" s="135">
        <v>365.26</v>
      </c>
      <c r="P32" s="135">
        <v>149.48745578366629</v>
      </c>
      <c r="Q32" s="135">
        <v>0</v>
      </c>
      <c r="R32" s="135">
        <v>10.212066424831299</v>
      </c>
      <c r="S32" s="135">
        <v>3679.5312562292843</v>
      </c>
      <c r="T32" s="135">
        <v>123.20551599999999</v>
      </c>
      <c r="U32" s="135">
        <v>0.11956579847648588</v>
      </c>
      <c r="V32" s="135">
        <v>4.9976609040733477E-2</v>
      </c>
      <c r="W32" s="135">
        <v>3.2276376408338275E-2</v>
      </c>
      <c r="X32" s="135">
        <v>0.13692233727135883</v>
      </c>
      <c r="Y32" s="135">
        <v>8.1882853624047805E-2</v>
      </c>
      <c r="Z32" s="135">
        <v>9.4075172193586638E-3</v>
      </c>
      <c r="AA32" s="135">
        <v>9.0337303643202169</v>
      </c>
      <c r="AB32" s="135">
        <v>5.2968507959677051E-2</v>
      </c>
      <c r="AC32" s="135">
        <v>11506.6681371</v>
      </c>
      <c r="AD32" s="135">
        <v>10649.916691001001</v>
      </c>
      <c r="AE32" s="135">
        <v>0</v>
      </c>
      <c r="AF32" s="135">
        <v>10649.916691001001</v>
      </c>
      <c r="AG32" s="135">
        <v>92.093234309893433</v>
      </c>
      <c r="AH32" s="135">
        <v>0</v>
      </c>
      <c r="AI32" s="135">
        <v>0</v>
      </c>
      <c r="AJ32" s="135">
        <v>0</v>
      </c>
      <c r="AK32" s="135">
        <v>0</v>
      </c>
      <c r="AL32" s="135">
        <v>0</v>
      </c>
      <c r="AM32" s="135">
        <v>0</v>
      </c>
      <c r="AN32" s="135">
        <v>0</v>
      </c>
      <c r="AO32" s="135">
        <v>0</v>
      </c>
      <c r="AP32" s="135">
        <v>0</v>
      </c>
      <c r="AQ32" s="135">
        <v>0</v>
      </c>
      <c r="AR32" s="135">
        <v>0</v>
      </c>
      <c r="AS32" s="135">
        <v>0</v>
      </c>
      <c r="AT32" s="135">
        <v>0</v>
      </c>
      <c r="AU32" s="135">
        <v>0</v>
      </c>
      <c r="AV32" s="135">
        <v>0</v>
      </c>
      <c r="AW32" s="135">
        <v>0</v>
      </c>
      <c r="AX32" s="135">
        <v>0</v>
      </c>
      <c r="AY32" s="135">
        <v>0</v>
      </c>
      <c r="AZ32" s="135">
        <v>0</v>
      </c>
      <c r="BA32" s="135">
        <v>0</v>
      </c>
      <c r="BB32" s="135">
        <v>0</v>
      </c>
      <c r="BC32" s="135">
        <v>0</v>
      </c>
      <c r="BD32" s="135">
        <v>0</v>
      </c>
      <c r="BE32" s="135">
        <v>0</v>
      </c>
      <c r="BF32" s="135">
        <v>0</v>
      </c>
      <c r="BG32" s="135">
        <v>0</v>
      </c>
      <c r="BH32" s="135">
        <v>0</v>
      </c>
      <c r="BI32" s="135">
        <v>0</v>
      </c>
      <c r="BJ32" s="135">
        <v>0</v>
      </c>
      <c r="BK32" s="135">
        <v>0</v>
      </c>
      <c r="BL32" s="135">
        <v>0</v>
      </c>
      <c r="BM32" s="135">
        <v>0</v>
      </c>
      <c r="BN32" s="135">
        <v>0</v>
      </c>
      <c r="BO32" s="135">
        <v>0</v>
      </c>
      <c r="BP32" s="135">
        <v>0</v>
      </c>
      <c r="BQ32" s="135">
        <v>0</v>
      </c>
      <c r="BR32" s="135">
        <v>0</v>
      </c>
      <c r="BS32" s="135">
        <v>0</v>
      </c>
      <c r="BT32" s="135">
        <v>0</v>
      </c>
      <c r="BU32" s="135">
        <v>0</v>
      </c>
      <c r="BV32" s="135">
        <v>0</v>
      </c>
      <c r="BW32" s="135">
        <v>0</v>
      </c>
      <c r="BX32" s="135">
        <v>0</v>
      </c>
      <c r="BY32" s="135">
        <v>0</v>
      </c>
      <c r="BZ32" s="135">
        <v>0</v>
      </c>
      <c r="CA32" s="135">
        <v>0</v>
      </c>
      <c r="CB32" s="135">
        <v>0</v>
      </c>
      <c r="CC32" s="123">
        <v>0</v>
      </c>
      <c r="CD32" s="123">
        <v>0</v>
      </c>
      <c r="CE32" s="123">
        <v>0</v>
      </c>
      <c r="CF32" s="123">
        <v>0</v>
      </c>
      <c r="CG32" s="61"/>
      <c r="CH32" s="138">
        <v>0</v>
      </c>
      <c r="CI32" s="61"/>
      <c r="CJ32" s="61"/>
      <c r="CK32" s="128">
        <v>28185.549311368948</v>
      </c>
      <c r="CL32" s="9"/>
    </row>
    <row r="33" spans="1:90" s="23" customFormat="1" ht="26.25" customHeight="1" x14ac:dyDescent="0.25">
      <c r="A33" s="279" t="s">
        <v>52</v>
      </c>
      <c r="B33" s="230" t="s">
        <v>194</v>
      </c>
      <c r="C33" s="119">
        <v>0</v>
      </c>
      <c r="D33" s="131">
        <v>0</v>
      </c>
      <c r="E33" s="132">
        <v>0</v>
      </c>
      <c r="F33" s="132">
        <v>0</v>
      </c>
      <c r="G33" s="132">
        <v>0</v>
      </c>
      <c r="H33" s="131">
        <v>0</v>
      </c>
      <c r="I33" s="131">
        <v>0</v>
      </c>
      <c r="J33" s="132">
        <v>0</v>
      </c>
      <c r="K33" s="132">
        <v>0</v>
      </c>
      <c r="L33" s="132">
        <v>0</v>
      </c>
      <c r="M33" s="132">
        <v>0</v>
      </c>
      <c r="N33" s="132">
        <v>0</v>
      </c>
      <c r="O33" s="132">
        <v>0</v>
      </c>
      <c r="P33" s="132">
        <v>0</v>
      </c>
      <c r="Q33" s="132">
        <v>0</v>
      </c>
      <c r="R33" s="132">
        <v>0</v>
      </c>
      <c r="S33" s="132">
        <v>0</v>
      </c>
      <c r="T33" s="132">
        <v>0</v>
      </c>
      <c r="U33" s="132">
        <v>0</v>
      </c>
      <c r="V33" s="132">
        <v>0</v>
      </c>
      <c r="W33" s="132">
        <v>0</v>
      </c>
      <c r="X33" s="132">
        <v>0</v>
      </c>
      <c r="Y33" s="132">
        <v>0</v>
      </c>
      <c r="Z33" s="132">
        <v>0</v>
      </c>
      <c r="AA33" s="132">
        <v>0</v>
      </c>
      <c r="AB33" s="132">
        <v>0</v>
      </c>
      <c r="AC33" s="131">
        <v>0</v>
      </c>
      <c r="AD33" s="131">
        <v>0</v>
      </c>
      <c r="AE33" s="132">
        <v>0</v>
      </c>
      <c r="AF33" s="132">
        <v>0</v>
      </c>
      <c r="AG33" s="131">
        <v>0</v>
      </c>
      <c r="AH33" s="131">
        <v>0</v>
      </c>
      <c r="AI33" s="132">
        <v>0</v>
      </c>
      <c r="AJ33" s="132">
        <v>0</v>
      </c>
      <c r="AK33" s="132">
        <v>0</v>
      </c>
      <c r="AL33" s="131">
        <v>0</v>
      </c>
      <c r="AM33" s="132">
        <v>0</v>
      </c>
      <c r="AN33" s="132">
        <v>0</v>
      </c>
      <c r="AO33" s="132">
        <v>0</v>
      </c>
      <c r="AP33" s="132">
        <v>0</v>
      </c>
      <c r="AQ33" s="132">
        <v>0</v>
      </c>
      <c r="AR33" s="131">
        <v>0</v>
      </c>
      <c r="AS33" s="131">
        <v>0</v>
      </c>
      <c r="AT33" s="132">
        <v>0</v>
      </c>
      <c r="AU33" s="132">
        <v>0</v>
      </c>
      <c r="AV33" s="132">
        <v>0</v>
      </c>
      <c r="AW33" s="132">
        <v>0</v>
      </c>
      <c r="AX33" s="131">
        <v>0</v>
      </c>
      <c r="AY33" s="132">
        <v>0</v>
      </c>
      <c r="AZ33" s="132">
        <v>0</v>
      </c>
      <c r="BA33" s="132">
        <v>0</v>
      </c>
      <c r="BB33" s="131">
        <v>0</v>
      </c>
      <c r="BC33" s="132">
        <v>0</v>
      </c>
      <c r="BD33" s="131">
        <v>0</v>
      </c>
      <c r="BE33" s="132">
        <v>0</v>
      </c>
      <c r="BF33" s="132">
        <v>0</v>
      </c>
      <c r="BG33" s="132">
        <v>0</v>
      </c>
      <c r="BH33" s="132">
        <v>0</v>
      </c>
      <c r="BI33" s="132">
        <v>0</v>
      </c>
      <c r="BJ33" s="131">
        <v>0</v>
      </c>
      <c r="BK33" s="132">
        <v>0</v>
      </c>
      <c r="BL33" s="132">
        <v>0</v>
      </c>
      <c r="BM33" s="132">
        <v>0</v>
      </c>
      <c r="BN33" s="132">
        <v>0</v>
      </c>
      <c r="BO33" s="131">
        <v>0</v>
      </c>
      <c r="BP33" s="131">
        <v>0</v>
      </c>
      <c r="BQ33" s="131">
        <v>0</v>
      </c>
      <c r="BR33" s="132">
        <v>0</v>
      </c>
      <c r="BS33" s="132">
        <v>0</v>
      </c>
      <c r="BT33" s="131">
        <v>0</v>
      </c>
      <c r="BU33" s="132">
        <v>0</v>
      </c>
      <c r="BV33" s="132">
        <v>0</v>
      </c>
      <c r="BW33" s="131">
        <v>0</v>
      </c>
      <c r="BX33" s="132">
        <v>0</v>
      </c>
      <c r="BY33" s="132">
        <v>0</v>
      </c>
      <c r="BZ33" s="132">
        <v>0</v>
      </c>
      <c r="CA33" s="131">
        <v>0</v>
      </c>
      <c r="CB33" s="136">
        <v>0</v>
      </c>
      <c r="CC33" s="137">
        <v>0</v>
      </c>
      <c r="CD33" s="134">
        <v>0</v>
      </c>
      <c r="CE33" s="134">
        <v>0</v>
      </c>
      <c r="CF33" s="134">
        <v>0</v>
      </c>
      <c r="CG33" s="50"/>
      <c r="CH33" s="124">
        <v>0</v>
      </c>
      <c r="CI33" s="50"/>
      <c r="CJ33" s="50"/>
      <c r="CK33" s="124">
        <v>0</v>
      </c>
      <c r="CL33" s="9"/>
    </row>
    <row r="34" spans="1:90" s="23" customFormat="1" ht="26.25" customHeight="1" x14ac:dyDescent="0.25">
      <c r="A34" s="280" t="s">
        <v>53</v>
      </c>
      <c r="B34" s="226" t="s">
        <v>195</v>
      </c>
      <c r="C34" s="119">
        <v>28185.549311368948</v>
      </c>
      <c r="D34" s="131">
        <v>0</v>
      </c>
      <c r="E34" s="132">
        <v>0</v>
      </c>
      <c r="F34" s="132">
        <v>0</v>
      </c>
      <c r="G34" s="132">
        <v>0</v>
      </c>
      <c r="H34" s="131">
        <v>480.76144271800513</v>
      </c>
      <c r="I34" s="131">
        <v>5456.1098062400506</v>
      </c>
      <c r="J34" s="132">
        <v>14.478694544993719</v>
      </c>
      <c r="K34" s="132">
        <v>26.894000000000002</v>
      </c>
      <c r="L34" s="132">
        <v>5.4459689009550498</v>
      </c>
      <c r="M34" s="132">
        <v>562.14532304129625</v>
      </c>
      <c r="N34" s="132">
        <v>509.93279495070391</v>
      </c>
      <c r="O34" s="132">
        <v>365.26</v>
      </c>
      <c r="P34" s="132">
        <v>149.48745578366629</v>
      </c>
      <c r="Q34" s="132">
        <v>0</v>
      </c>
      <c r="R34" s="132">
        <v>10.212066424831299</v>
      </c>
      <c r="S34" s="132">
        <v>3679.5312562292843</v>
      </c>
      <c r="T34" s="132">
        <v>123.20551599999999</v>
      </c>
      <c r="U34" s="132">
        <v>0.11956579847648588</v>
      </c>
      <c r="V34" s="132">
        <v>4.9976609040733477E-2</v>
      </c>
      <c r="W34" s="132">
        <v>3.2276376408338275E-2</v>
      </c>
      <c r="X34" s="132">
        <v>0.13692233727135883</v>
      </c>
      <c r="Y34" s="132">
        <v>8.1882853624047805E-2</v>
      </c>
      <c r="Z34" s="132">
        <v>9.4075172193586638E-3</v>
      </c>
      <c r="AA34" s="132">
        <v>9.0337303643202169</v>
      </c>
      <c r="AB34" s="132">
        <v>5.2968507959677051E-2</v>
      </c>
      <c r="AC34" s="131">
        <v>11506.6681371</v>
      </c>
      <c r="AD34" s="131">
        <v>10649.916691001001</v>
      </c>
      <c r="AE34" s="132">
        <v>0</v>
      </c>
      <c r="AF34" s="132">
        <v>10649.916691001001</v>
      </c>
      <c r="AG34" s="131">
        <v>92.093234309893433</v>
      </c>
      <c r="AH34" s="131">
        <v>0</v>
      </c>
      <c r="AI34" s="132">
        <v>0</v>
      </c>
      <c r="AJ34" s="132">
        <v>0</v>
      </c>
      <c r="AK34" s="132">
        <v>0</v>
      </c>
      <c r="AL34" s="131">
        <v>0</v>
      </c>
      <c r="AM34" s="132">
        <v>0</v>
      </c>
      <c r="AN34" s="132">
        <v>0</v>
      </c>
      <c r="AO34" s="132">
        <v>0</v>
      </c>
      <c r="AP34" s="132">
        <v>0</v>
      </c>
      <c r="AQ34" s="132">
        <v>0</v>
      </c>
      <c r="AR34" s="131">
        <v>0</v>
      </c>
      <c r="AS34" s="131">
        <v>0</v>
      </c>
      <c r="AT34" s="132">
        <v>0</v>
      </c>
      <c r="AU34" s="132">
        <v>0</v>
      </c>
      <c r="AV34" s="132">
        <v>0</v>
      </c>
      <c r="AW34" s="132">
        <v>0</v>
      </c>
      <c r="AX34" s="131">
        <v>0</v>
      </c>
      <c r="AY34" s="132">
        <v>0</v>
      </c>
      <c r="AZ34" s="132">
        <v>0</v>
      </c>
      <c r="BA34" s="132">
        <v>0</v>
      </c>
      <c r="BB34" s="131">
        <v>0</v>
      </c>
      <c r="BC34" s="132">
        <v>0</v>
      </c>
      <c r="BD34" s="131">
        <v>0</v>
      </c>
      <c r="BE34" s="132">
        <v>0</v>
      </c>
      <c r="BF34" s="132">
        <v>0</v>
      </c>
      <c r="BG34" s="132">
        <v>0</v>
      </c>
      <c r="BH34" s="132">
        <v>0</v>
      </c>
      <c r="BI34" s="132">
        <v>0</v>
      </c>
      <c r="BJ34" s="131">
        <v>0</v>
      </c>
      <c r="BK34" s="132">
        <v>0</v>
      </c>
      <c r="BL34" s="132">
        <v>0</v>
      </c>
      <c r="BM34" s="132">
        <v>0</v>
      </c>
      <c r="BN34" s="132">
        <v>0</v>
      </c>
      <c r="BO34" s="131">
        <v>0</v>
      </c>
      <c r="BP34" s="131">
        <v>0</v>
      </c>
      <c r="BQ34" s="131">
        <v>0</v>
      </c>
      <c r="BR34" s="132">
        <v>0</v>
      </c>
      <c r="BS34" s="132">
        <v>0</v>
      </c>
      <c r="BT34" s="131">
        <v>0</v>
      </c>
      <c r="BU34" s="132">
        <v>0</v>
      </c>
      <c r="BV34" s="132">
        <v>0</v>
      </c>
      <c r="BW34" s="131">
        <v>0</v>
      </c>
      <c r="BX34" s="132">
        <v>0</v>
      </c>
      <c r="BY34" s="132">
        <v>0</v>
      </c>
      <c r="BZ34" s="132">
        <v>0</v>
      </c>
      <c r="CA34" s="131">
        <v>0</v>
      </c>
      <c r="CB34" s="131">
        <v>0</v>
      </c>
      <c r="CC34" s="137">
        <v>0</v>
      </c>
      <c r="CD34" s="132">
        <v>0</v>
      </c>
      <c r="CE34" s="132">
        <v>0</v>
      </c>
      <c r="CF34" s="132">
        <v>0</v>
      </c>
      <c r="CG34" s="50"/>
      <c r="CH34" s="125">
        <v>0</v>
      </c>
      <c r="CI34" s="50"/>
      <c r="CJ34" s="50"/>
      <c r="CK34" s="124">
        <v>28185.549311368948</v>
      </c>
      <c r="CL34" s="9"/>
    </row>
    <row r="35" spans="1:90" s="23" customFormat="1" ht="41.25" customHeight="1" x14ac:dyDescent="0.25">
      <c r="A35" s="280" t="s">
        <v>54</v>
      </c>
      <c r="B35" s="226" t="s">
        <v>196</v>
      </c>
      <c r="C35" s="64"/>
      <c r="D35" s="54"/>
      <c r="E35" s="55"/>
      <c r="F35" s="55"/>
      <c r="G35" s="55"/>
      <c r="H35" s="54"/>
      <c r="I35" s="54"/>
      <c r="J35" s="55"/>
      <c r="K35" s="55"/>
      <c r="L35" s="55"/>
      <c r="M35" s="55"/>
      <c r="N35" s="55"/>
      <c r="O35" s="55"/>
      <c r="P35" s="55"/>
      <c r="Q35" s="55"/>
      <c r="R35" s="55"/>
      <c r="S35" s="55"/>
      <c r="T35" s="55"/>
      <c r="U35" s="55"/>
      <c r="V35" s="55"/>
      <c r="W35" s="55"/>
      <c r="X35" s="55"/>
      <c r="Y35" s="55"/>
      <c r="Z35" s="55"/>
      <c r="AA35" s="55"/>
      <c r="AB35" s="55"/>
      <c r="AC35" s="54"/>
      <c r="AD35" s="54"/>
      <c r="AE35" s="55"/>
      <c r="AF35" s="55"/>
      <c r="AG35" s="54"/>
      <c r="AH35" s="54"/>
      <c r="AI35" s="55"/>
      <c r="AJ35" s="55"/>
      <c r="AK35" s="55"/>
      <c r="AL35" s="54"/>
      <c r="AM35" s="55"/>
      <c r="AN35" s="55"/>
      <c r="AO35" s="55"/>
      <c r="AP35" s="55"/>
      <c r="AQ35" s="55"/>
      <c r="AR35" s="54"/>
      <c r="AS35" s="54"/>
      <c r="AT35" s="55"/>
      <c r="AU35" s="55"/>
      <c r="AV35" s="55"/>
      <c r="AW35" s="55"/>
      <c r="AX35" s="54"/>
      <c r="AY35" s="55"/>
      <c r="AZ35" s="55"/>
      <c r="BA35" s="55"/>
      <c r="BB35" s="54"/>
      <c r="BC35" s="55"/>
      <c r="BD35" s="54"/>
      <c r="BE35" s="55"/>
      <c r="BF35" s="55"/>
      <c r="BG35" s="55"/>
      <c r="BH35" s="55"/>
      <c r="BI35" s="55"/>
      <c r="BJ35" s="54"/>
      <c r="BK35" s="55"/>
      <c r="BL35" s="55"/>
      <c r="BM35" s="55"/>
      <c r="BN35" s="55"/>
      <c r="BO35" s="54"/>
      <c r="BP35" s="54"/>
      <c r="BQ35" s="54"/>
      <c r="BR35" s="55"/>
      <c r="BS35" s="55"/>
      <c r="BT35" s="54"/>
      <c r="BU35" s="55"/>
      <c r="BV35" s="55"/>
      <c r="BW35" s="54"/>
      <c r="BX35" s="55"/>
      <c r="BY35" s="55"/>
      <c r="BZ35" s="55"/>
      <c r="CA35" s="54"/>
      <c r="CB35" s="54"/>
      <c r="CC35" s="50"/>
      <c r="CD35" s="51"/>
      <c r="CE35" s="51"/>
      <c r="CF35" s="51"/>
      <c r="CG35" s="50"/>
      <c r="CH35" s="50"/>
      <c r="CI35" s="50"/>
      <c r="CJ35" s="50"/>
      <c r="CK35" s="64"/>
      <c r="CL35" s="9"/>
    </row>
    <row r="36" spans="1:90" s="23" customFormat="1" ht="26.25" customHeight="1" x14ac:dyDescent="0.25">
      <c r="A36" s="281" t="s">
        <v>55</v>
      </c>
      <c r="B36" s="231" t="s">
        <v>197</v>
      </c>
      <c r="C36" s="64"/>
      <c r="D36" s="54"/>
      <c r="E36" s="55"/>
      <c r="F36" s="55"/>
      <c r="G36" s="55"/>
      <c r="H36" s="54"/>
      <c r="I36" s="54"/>
      <c r="J36" s="55"/>
      <c r="K36" s="55"/>
      <c r="L36" s="55"/>
      <c r="M36" s="55"/>
      <c r="N36" s="55"/>
      <c r="O36" s="55"/>
      <c r="P36" s="55"/>
      <c r="Q36" s="55"/>
      <c r="R36" s="55"/>
      <c r="S36" s="55"/>
      <c r="T36" s="55"/>
      <c r="U36" s="55"/>
      <c r="V36" s="55"/>
      <c r="W36" s="55"/>
      <c r="X36" s="55"/>
      <c r="Y36" s="55"/>
      <c r="Z36" s="55"/>
      <c r="AA36" s="55"/>
      <c r="AB36" s="55"/>
      <c r="AC36" s="54"/>
      <c r="AD36" s="54"/>
      <c r="AE36" s="55"/>
      <c r="AF36" s="55"/>
      <c r="AG36" s="54"/>
      <c r="AH36" s="54"/>
      <c r="AI36" s="55"/>
      <c r="AJ36" s="55"/>
      <c r="AK36" s="55"/>
      <c r="AL36" s="54"/>
      <c r="AM36" s="55"/>
      <c r="AN36" s="55"/>
      <c r="AO36" s="55"/>
      <c r="AP36" s="55"/>
      <c r="AQ36" s="55"/>
      <c r="AR36" s="54"/>
      <c r="AS36" s="54"/>
      <c r="AT36" s="55"/>
      <c r="AU36" s="55"/>
      <c r="AV36" s="55"/>
      <c r="AW36" s="55"/>
      <c r="AX36" s="54"/>
      <c r="AY36" s="55"/>
      <c r="AZ36" s="55"/>
      <c r="BA36" s="55"/>
      <c r="BB36" s="54"/>
      <c r="BC36" s="55"/>
      <c r="BD36" s="54"/>
      <c r="BE36" s="55"/>
      <c r="BF36" s="55"/>
      <c r="BG36" s="55"/>
      <c r="BH36" s="55"/>
      <c r="BI36" s="55"/>
      <c r="BJ36" s="54"/>
      <c r="BK36" s="55"/>
      <c r="BL36" s="55"/>
      <c r="BM36" s="55"/>
      <c r="BN36" s="55"/>
      <c r="BO36" s="54"/>
      <c r="BP36" s="54"/>
      <c r="BQ36" s="54"/>
      <c r="BR36" s="55"/>
      <c r="BS36" s="55"/>
      <c r="BT36" s="54"/>
      <c r="BU36" s="55"/>
      <c r="BV36" s="55"/>
      <c r="BW36" s="54"/>
      <c r="BX36" s="55"/>
      <c r="BY36" s="55"/>
      <c r="BZ36" s="55"/>
      <c r="CA36" s="54"/>
      <c r="CB36" s="54"/>
      <c r="CC36" s="50"/>
      <c r="CD36" s="51"/>
      <c r="CE36" s="51"/>
      <c r="CF36" s="51"/>
      <c r="CG36" s="50"/>
      <c r="CH36" s="50"/>
      <c r="CI36" s="50"/>
      <c r="CJ36" s="50"/>
      <c r="CK36" s="64"/>
      <c r="CL36" s="9"/>
    </row>
    <row r="37" spans="1:90" s="23" customFormat="1" ht="26.25" customHeight="1" thickBot="1" x14ac:dyDescent="0.3">
      <c r="A37" s="282" t="s">
        <v>0</v>
      </c>
      <c r="B37" s="232" t="s">
        <v>198</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9"/>
    </row>
    <row r="38" spans="1:90" s="23" customFormat="1" ht="26.25" customHeight="1" thickTop="1" x14ac:dyDescent="0.25">
      <c r="A38" s="283" t="s">
        <v>56</v>
      </c>
      <c r="B38" s="224" t="s">
        <v>199</v>
      </c>
      <c r="C38" s="140">
        <v>1118737.0954057036</v>
      </c>
      <c r="D38" s="140">
        <v>49045.378015410315</v>
      </c>
      <c r="E38" s="140">
        <v>38581.714543166592</v>
      </c>
      <c r="F38" s="140">
        <v>7042.8191246907518</v>
      </c>
      <c r="G38" s="140">
        <v>3420.8443475529753</v>
      </c>
      <c r="H38" s="140">
        <v>5337.4323659672964</v>
      </c>
      <c r="I38" s="140">
        <v>494050.51120951975</v>
      </c>
      <c r="J38" s="140">
        <v>48814.480238700744</v>
      </c>
      <c r="K38" s="140">
        <v>4481.6577735164337</v>
      </c>
      <c r="L38" s="140">
        <v>2995.7464188532927</v>
      </c>
      <c r="M38" s="140">
        <v>16805.883873528484</v>
      </c>
      <c r="N38" s="140">
        <v>8461.2308562416711</v>
      </c>
      <c r="O38" s="140">
        <v>71154.577681315626</v>
      </c>
      <c r="P38" s="140">
        <v>141741.00621926048</v>
      </c>
      <c r="Q38" s="140">
        <v>3008.2746632834433</v>
      </c>
      <c r="R38" s="140">
        <v>3569.1649217417653</v>
      </c>
      <c r="S38" s="140">
        <v>42590.519781095194</v>
      </c>
      <c r="T38" s="140">
        <v>135572.45446157423</v>
      </c>
      <c r="U38" s="140">
        <v>3492.8773368375905</v>
      </c>
      <c r="V38" s="140">
        <v>1055.0998631697191</v>
      </c>
      <c r="W38" s="140">
        <v>797.77389912881279</v>
      </c>
      <c r="X38" s="140">
        <v>2586.5593805940343</v>
      </c>
      <c r="Y38" s="140">
        <v>1700.2924841631682</v>
      </c>
      <c r="Z38" s="140">
        <v>444.26202206898694</v>
      </c>
      <c r="AA38" s="140">
        <v>2898.2134209017704</v>
      </c>
      <c r="AB38" s="140">
        <v>1880.4359135441241</v>
      </c>
      <c r="AC38" s="140">
        <v>193871.2381203066</v>
      </c>
      <c r="AD38" s="140">
        <v>22418.530419483061</v>
      </c>
      <c r="AE38" s="140">
        <v>1137.0919210769814</v>
      </c>
      <c r="AF38" s="140">
        <v>21281.438498406082</v>
      </c>
      <c r="AG38" s="140">
        <v>41173.132196518069</v>
      </c>
      <c r="AH38" s="140">
        <v>38420.979946369014</v>
      </c>
      <c r="AI38" s="140">
        <v>8150.2420153964877</v>
      </c>
      <c r="AJ38" s="140">
        <v>16020.447128083235</v>
      </c>
      <c r="AK38" s="140">
        <v>14250.290802889293</v>
      </c>
      <c r="AL38" s="140">
        <v>150536.65187800903</v>
      </c>
      <c r="AM38" s="140">
        <v>50922.349999815568</v>
      </c>
      <c r="AN38" s="140">
        <v>27983.873153669912</v>
      </c>
      <c r="AO38" s="140">
        <v>61799.649456776955</v>
      </c>
      <c r="AP38" s="140">
        <v>7904.1332996834199</v>
      </c>
      <c r="AQ38" s="140">
        <v>1926.6459680631983</v>
      </c>
      <c r="AR38" s="140">
        <v>13218.957219083033</v>
      </c>
      <c r="AS38" s="140">
        <v>7198.4155630845489</v>
      </c>
      <c r="AT38" s="140">
        <v>1541.4795100959632</v>
      </c>
      <c r="AU38" s="140">
        <v>1485.1471819366027</v>
      </c>
      <c r="AV38" s="140">
        <v>560.00843621301465</v>
      </c>
      <c r="AW38" s="140">
        <v>3611.7804348389677</v>
      </c>
      <c r="AX38" s="140">
        <v>2002.112864280816</v>
      </c>
      <c r="AY38" s="140">
        <v>896.27276576728377</v>
      </c>
      <c r="AZ38" s="140">
        <v>412.12956233515888</v>
      </c>
      <c r="BA38" s="140">
        <v>693.71053617837322</v>
      </c>
      <c r="BB38" s="140">
        <v>3230.9436101787105</v>
      </c>
      <c r="BC38" s="140">
        <v>0</v>
      </c>
      <c r="BD38" s="140">
        <v>18564.338526711548</v>
      </c>
      <c r="BE38" s="140">
        <v>11608.112147663665</v>
      </c>
      <c r="BF38" s="140">
        <v>3890.9623042851349</v>
      </c>
      <c r="BG38" s="140">
        <v>1897.5372026510076</v>
      </c>
      <c r="BH38" s="140">
        <v>446.16433630205876</v>
      </c>
      <c r="BI38" s="140">
        <v>721.5625358096828</v>
      </c>
      <c r="BJ38" s="140">
        <v>14997.053649238496</v>
      </c>
      <c r="BK38" s="140">
        <v>5562.1068263986144</v>
      </c>
      <c r="BL38" s="140">
        <v>3359.1596581045023</v>
      </c>
      <c r="BM38" s="140">
        <v>394.62018861460541</v>
      </c>
      <c r="BN38" s="140">
        <v>5681.1669761207741</v>
      </c>
      <c r="BO38" s="140">
        <v>18628.054930075003</v>
      </c>
      <c r="BP38" s="140">
        <v>10011.73143061645</v>
      </c>
      <c r="BQ38" s="140">
        <v>20123.695982705769</v>
      </c>
      <c r="BR38" s="140">
        <v>12963.358852442941</v>
      </c>
      <c r="BS38" s="140">
        <v>7160.3371302628257</v>
      </c>
      <c r="BT38" s="140">
        <v>6890.663937157934</v>
      </c>
      <c r="BU38" s="140">
        <v>3558.9445178512474</v>
      </c>
      <c r="BV38" s="140">
        <v>3331.7194193066875</v>
      </c>
      <c r="BW38" s="140">
        <v>7577.1935845358621</v>
      </c>
      <c r="BX38" s="140">
        <v>1452.3793772491699</v>
      </c>
      <c r="BY38" s="140">
        <v>623.82206958539336</v>
      </c>
      <c r="BZ38" s="140">
        <v>5500.9921377012988</v>
      </c>
      <c r="CA38" s="140">
        <v>1440.0799564526549</v>
      </c>
      <c r="CB38" s="140">
        <v>0</v>
      </c>
      <c r="CC38" s="140">
        <v>388701.23374667508</v>
      </c>
      <c r="CD38" s="140">
        <v>223254.24096504593</v>
      </c>
      <c r="CE38" s="140">
        <v>108918.6014585213</v>
      </c>
      <c r="CF38" s="140">
        <v>56528.391323107833</v>
      </c>
      <c r="CG38" s="68"/>
      <c r="CH38" s="140">
        <v>0</v>
      </c>
      <c r="CI38" s="68"/>
      <c r="CJ38" s="68"/>
      <c r="CK38" s="139">
        <v>1507438.329152379</v>
      </c>
      <c r="CL38" s="9"/>
    </row>
    <row r="39" spans="1:90" s="87" customFormat="1" ht="18" customHeight="1" x14ac:dyDescent="0.25">
      <c r="A39" s="284"/>
      <c r="B39" s="84"/>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6"/>
    </row>
    <row r="40" spans="1:90" s="49" customFormat="1" ht="18" customHeight="1" x14ac:dyDescent="0.25">
      <c r="A40" s="285"/>
      <c r="B40" s="56"/>
      <c r="C40" s="57"/>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9"/>
    </row>
    <row r="41" spans="1:90" s="49" customFormat="1" ht="18" customHeight="1" x14ac:dyDescent="0.25">
      <c r="A41" s="273"/>
      <c r="B41" s="59"/>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9"/>
    </row>
    <row r="42" spans="1:90" s="49" customFormat="1" ht="18" customHeight="1" x14ac:dyDescent="0.25">
      <c r="A42" s="273"/>
      <c r="B42" s="59"/>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9"/>
    </row>
    <row r="43" spans="1:90" s="60" customFormat="1" ht="18" customHeight="1" x14ac:dyDescent="0.25">
      <c r="A43" s="273"/>
      <c r="B43" s="59"/>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9"/>
    </row>
    <row r="44" spans="1:90" s="60" customFormat="1" ht="18" customHeight="1" x14ac:dyDescent="0.25">
      <c r="A44" s="285"/>
      <c r="B44" s="56"/>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9"/>
    </row>
    <row r="45" spans="1:90" s="60" customFormat="1" ht="18" customHeight="1" x14ac:dyDescent="0.25">
      <c r="A45" s="285"/>
      <c r="B45" s="56"/>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9"/>
    </row>
    <row r="46" spans="1:90" s="60" customFormat="1" ht="18" customHeight="1" x14ac:dyDescent="0.25">
      <c r="A46" s="285"/>
      <c r="B46" s="56"/>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9"/>
    </row>
    <row r="47" spans="1:90" s="60" customFormat="1" ht="18" customHeight="1" x14ac:dyDescent="0.25">
      <c r="A47" s="285"/>
      <c r="B47" s="56"/>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9"/>
    </row>
    <row r="48" spans="1:90" s="60" customFormat="1" ht="18" customHeight="1" x14ac:dyDescent="0.25">
      <c r="A48" s="285"/>
      <c r="B48" s="56"/>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9"/>
    </row>
    <row r="49" spans="1:90" s="60" customFormat="1" x14ac:dyDescent="0.25">
      <c r="A49" s="285"/>
      <c r="B49" s="56"/>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9"/>
    </row>
    <row r="50" spans="1:90" s="60" customFormat="1" x14ac:dyDescent="0.25">
      <c r="A50" s="285"/>
      <c r="B50" s="56"/>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9"/>
    </row>
    <row r="51" spans="1:90" x14ac:dyDescent="0.2">
      <c r="A51" s="285"/>
      <c r="B51" s="56"/>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9"/>
    </row>
    <row r="52" spans="1:90" x14ac:dyDescent="0.2">
      <c r="A52" s="285"/>
      <c r="B52" s="56"/>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9"/>
    </row>
    <row r="53" spans="1:90" x14ac:dyDescent="0.2">
      <c r="A53" s="285"/>
      <c r="B53" s="56"/>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9"/>
    </row>
  </sheetData>
  <dataConsolidate/>
  <conditionalFormatting sqref="CL3:CL38 C39:CK39">
    <cfRule type="containsText" dxfId="5" priority="1" stopIfTrue="1" operator="containsText" text="Supply &lt; Use">
      <formula>NOT(ISERROR(SEARCH("Supply &lt; Use",C3)))</formula>
    </cfRule>
    <cfRule type="containsText" dxfId="4"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8 CH38 CK32:CK34 CH32:CH34 CK11:CK29 CH11:CH29 CK3:CK4 CH3:CH4" xr:uid="{00000000-0002-0000-0300-000000000000}">
      <formula1>OR(ISNUMBER(CH3),CH3=":")</formula1>
    </dataValidation>
    <dataValidation type="custom" allowBlank="1" showInputMessage="1" showErrorMessage="1" errorTitle="Wrong data input" error="Data entry is limited to positive values or zero._x000d__x000a_: symbol can be used for not available data." sqref="C38:CF38 C32:CF34 C11:CF29 C3:CB4" xr:uid="{00000000-0002-0000-0300-000001000000}">
      <formula1>OR(AND(ISNUMBER(C3),C3&gt;=0),C3=":")</formula1>
    </dataValidation>
  </dataValidations>
  <pageMargins left="0.39370078740157483" right="0.19685039370078741" top="0.19685039370078741" bottom="0.19685039370078741" header="0.31496062992125984" footer="0.31496062992125984"/>
  <pageSetup paperSize="9" scale="41" fitToWidth="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_D">
    <tabColor theme="0"/>
    <outlinePr summaryBelow="0" summaryRight="0"/>
  </sheetPr>
  <dimension ref="A1:CK17"/>
  <sheetViews>
    <sheetView showGridLines="0" zoomScale="85" zoomScaleNormal="85" workbookViewId="0">
      <pane xSplit="2" ySplit="1" topLeftCell="C2" activePane="bottomRight" state="frozen"/>
      <selection activeCell="B5" sqref="B5"/>
      <selection pane="topRight" activeCell="B5" sqref="B5"/>
      <selection pane="bottomLeft" activeCell="B5" sqref="B5"/>
      <selection pane="bottomRight" activeCell="B1" sqref="B1"/>
    </sheetView>
  </sheetViews>
  <sheetFormatPr defaultColWidth="11.42578125" defaultRowHeight="14.25" x14ac:dyDescent="0.2"/>
  <cols>
    <col min="1" max="1" width="1.7109375" style="274" customWidth="1"/>
    <col min="2" max="2" width="50.7109375" style="23" customWidth="1"/>
    <col min="3" max="47" width="14.85546875" style="46" customWidth="1"/>
    <col min="48" max="48" width="16.28515625" style="46" customWidth="1"/>
    <col min="49" max="78" width="14.85546875" style="46" customWidth="1"/>
    <col min="79" max="79" width="16" style="46" customWidth="1"/>
    <col min="80" max="85" width="14.85546875" style="46" customWidth="1"/>
    <col min="86" max="86" width="15" style="46" customWidth="1"/>
    <col min="87" max="88" width="15.140625" style="47" customWidth="1"/>
    <col min="89" max="89" width="14.85546875" style="46" customWidth="1"/>
    <col min="90" max="16384" width="11.42578125" style="3"/>
  </cols>
  <sheetData>
    <row r="1" spans="1:89" s="1" customFormat="1" ht="195" customHeight="1" x14ac:dyDescent="0.25">
      <c r="A1" s="267"/>
      <c r="B1" s="223" t="s">
        <v>338</v>
      </c>
      <c r="C1" s="218" t="s">
        <v>200</v>
      </c>
      <c r="D1" s="221" t="s">
        <v>274</v>
      </c>
      <c r="E1" s="216" t="s">
        <v>201</v>
      </c>
      <c r="F1" s="216" t="s">
        <v>202</v>
      </c>
      <c r="G1" s="216" t="s">
        <v>203</v>
      </c>
      <c r="H1" s="215" t="s">
        <v>204</v>
      </c>
      <c r="I1" s="215" t="s">
        <v>205</v>
      </c>
      <c r="J1" s="216" t="s">
        <v>206</v>
      </c>
      <c r="K1" s="216" t="s">
        <v>207</v>
      </c>
      <c r="L1" s="216" t="s">
        <v>208</v>
      </c>
      <c r="M1" s="216" t="s">
        <v>209</v>
      </c>
      <c r="N1" s="216" t="s">
        <v>210</v>
      </c>
      <c r="O1" s="216" t="s">
        <v>211</v>
      </c>
      <c r="P1" s="216" t="s">
        <v>212</v>
      </c>
      <c r="Q1" s="216" t="s">
        <v>213</v>
      </c>
      <c r="R1" s="216" t="s">
        <v>214</v>
      </c>
      <c r="S1" s="216" t="s">
        <v>215</v>
      </c>
      <c r="T1" s="216" t="s">
        <v>216</v>
      </c>
      <c r="U1" s="216" t="s">
        <v>217</v>
      </c>
      <c r="V1" s="216" t="s">
        <v>218</v>
      </c>
      <c r="W1" s="216" t="s">
        <v>219</v>
      </c>
      <c r="X1" s="216" t="s">
        <v>220</v>
      </c>
      <c r="Y1" s="216" t="s">
        <v>221</v>
      </c>
      <c r="Z1" s="216" t="s">
        <v>222</v>
      </c>
      <c r="AA1" s="216" t="s">
        <v>223</v>
      </c>
      <c r="AB1" s="216" t="s">
        <v>224</v>
      </c>
      <c r="AC1" s="215" t="s">
        <v>225</v>
      </c>
      <c r="AD1" s="221" t="s">
        <v>275</v>
      </c>
      <c r="AE1" s="216" t="s">
        <v>226</v>
      </c>
      <c r="AF1" s="216" t="s">
        <v>227</v>
      </c>
      <c r="AG1" s="215" t="s">
        <v>228</v>
      </c>
      <c r="AH1" s="221" t="s">
        <v>276</v>
      </c>
      <c r="AI1" s="216" t="s">
        <v>229</v>
      </c>
      <c r="AJ1" s="216" t="s">
        <v>230</v>
      </c>
      <c r="AK1" s="216" t="s">
        <v>231</v>
      </c>
      <c r="AL1" s="221" t="s">
        <v>277</v>
      </c>
      <c r="AM1" s="216" t="s">
        <v>232</v>
      </c>
      <c r="AN1" s="216" t="s">
        <v>233</v>
      </c>
      <c r="AO1" s="222" t="s">
        <v>234</v>
      </c>
      <c r="AP1" s="216" t="s">
        <v>235</v>
      </c>
      <c r="AQ1" s="216" t="s">
        <v>236</v>
      </c>
      <c r="AR1" s="215" t="s">
        <v>237</v>
      </c>
      <c r="AS1" s="221" t="s">
        <v>278</v>
      </c>
      <c r="AT1" s="216" t="s">
        <v>238</v>
      </c>
      <c r="AU1" s="216" t="s">
        <v>239</v>
      </c>
      <c r="AV1" s="216" t="s">
        <v>240</v>
      </c>
      <c r="AW1" s="216" t="s">
        <v>241</v>
      </c>
      <c r="AX1" s="221" t="s">
        <v>279</v>
      </c>
      <c r="AY1" s="216" t="s">
        <v>242</v>
      </c>
      <c r="AZ1" s="216" t="s">
        <v>243</v>
      </c>
      <c r="BA1" s="216" t="s">
        <v>244</v>
      </c>
      <c r="BB1" s="215" t="s">
        <v>245</v>
      </c>
      <c r="BC1" s="222" t="s">
        <v>318</v>
      </c>
      <c r="BD1" s="221" t="s">
        <v>280</v>
      </c>
      <c r="BE1" s="216" t="s">
        <v>246</v>
      </c>
      <c r="BF1" s="216" t="s">
        <v>247</v>
      </c>
      <c r="BG1" s="216" t="s">
        <v>248</v>
      </c>
      <c r="BH1" s="216" t="s">
        <v>249</v>
      </c>
      <c r="BI1" s="216" t="s">
        <v>250</v>
      </c>
      <c r="BJ1" s="221" t="s">
        <v>281</v>
      </c>
      <c r="BK1" s="216" t="s">
        <v>251</v>
      </c>
      <c r="BL1" s="216" t="s">
        <v>252</v>
      </c>
      <c r="BM1" s="216" t="s">
        <v>253</v>
      </c>
      <c r="BN1" s="216" t="s">
        <v>254</v>
      </c>
      <c r="BO1" s="215" t="s">
        <v>255</v>
      </c>
      <c r="BP1" s="215" t="s">
        <v>256</v>
      </c>
      <c r="BQ1" s="221" t="s">
        <v>282</v>
      </c>
      <c r="BR1" s="216" t="s">
        <v>257</v>
      </c>
      <c r="BS1" s="216" t="s">
        <v>258</v>
      </c>
      <c r="BT1" s="221" t="s">
        <v>283</v>
      </c>
      <c r="BU1" s="216" t="s">
        <v>259</v>
      </c>
      <c r="BV1" s="216" t="s">
        <v>260</v>
      </c>
      <c r="BW1" s="221" t="s">
        <v>284</v>
      </c>
      <c r="BX1" s="216" t="s">
        <v>261</v>
      </c>
      <c r="BY1" s="216" t="s">
        <v>262</v>
      </c>
      <c r="BZ1" s="216" t="s">
        <v>263</v>
      </c>
      <c r="CA1" s="215" t="s">
        <v>264</v>
      </c>
      <c r="CB1" s="215" t="s">
        <v>265</v>
      </c>
      <c r="CC1" s="117" t="s">
        <v>14</v>
      </c>
      <c r="CD1" s="141" t="s">
        <v>15</v>
      </c>
      <c r="CE1" s="141" t="s">
        <v>16</v>
      </c>
      <c r="CF1" s="141" t="s">
        <v>17</v>
      </c>
      <c r="CG1" s="234" t="s">
        <v>18</v>
      </c>
      <c r="CH1" s="117" t="s">
        <v>19</v>
      </c>
      <c r="CI1" s="234" t="s">
        <v>20</v>
      </c>
      <c r="CJ1" s="118" t="s">
        <v>21</v>
      </c>
      <c r="CK1" s="257"/>
    </row>
    <row r="2" spans="1:89" s="1" customFormat="1" ht="26.25" customHeight="1" x14ac:dyDescent="0.25">
      <c r="A2" s="267"/>
      <c r="B2" s="233"/>
      <c r="C2" s="201" t="s">
        <v>57</v>
      </c>
      <c r="D2" s="202" t="s">
        <v>58</v>
      </c>
      <c r="E2" s="203" t="s">
        <v>59</v>
      </c>
      <c r="F2" s="203" t="s">
        <v>60</v>
      </c>
      <c r="G2" s="203" t="s">
        <v>61</v>
      </c>
      <c r="H2" s="202" t="s">
        <v>62</v>
      </c>
      <c r="I2" s="202" t="s">
        <v>63</v>
      </c>
      <c r="J2" s="203" t="s">
        <v>64</v>
      </c>
      <c r="K2" s="203" t="s">
        <v>65</v>
      </c>
      <c r="L2" s="203" t="s">
        <v>66</v>
      </c>
      <c r="M2" s="203" t="s">
        <v>67</v>
      </c>
      <c r="N2" s="203" t="s">
        <v>68</v>
      </c>
      <c r="O2" s="203" t="s">
        <v>69</v>
      </c>
      <c r="P2" s="203" t="s">
        <v>70</v>
      </c>
      <c r="Q2" s="203" t="s">
        <v>71</v>
      </c>
      <c r="R2" s="203" t="s">
        <v>72</v>
      </c>
      <c r="S2" s="203" t="s">
        <v>73</v>
      </c>
      <c r="T2" s="203" t="s">
        <v>74</v>
      </c>
      <c r="U2" s="203" t="s">
        <v>75</v>
      </c>
      <c r="V2" s="203" t="s">
        <v>76</v>
      </c>
      <c r="W2" s="203" t="s">
        <v>77</v>
      </c>
      <c r="X2" s="203" t="s">
        <v>78</v>
      </c>
      <c r="Y2" s="203" t="s">
        <v>79</v>
      </c>
      <c r="Z2" s="203" t="s">
        <v>80</v>
      </c>
      <c r="AA2" s="203" t="s">
        <v>81</v>
      </c>
      <c r="AB2" s="203" t="s">
        <v>82</v>
      </c>
      <c r="AC2" s="202" t="s">
        <v>83</v>
      </c>
      <c r="AD2" s="202" t="s">
        <v>84</v>
      </c>
      <c r="AE2" s="203" t="s">
        <v>85</v>
      </c>
      <c r="AF2" s="203" t="s">
        <v>86</v>
      </c>
      <c r="AG2" s="202" t="s">
        <v>87</v>
      </c>
      <c r="AH2" s="202" t="s">
        <v>88</v>
      </c>
      <c r="AI2" s="203" t="s">
        <v>89</v>
      </c>
      <c r="AJ2" s="203" t="s">
        <v>90</v>
      </c>
      <c r="AK2" s="203" t="s">
        <v>91</v>
      </c>
      <c r="AL2" s="202" t="s">
        <v>92</v>
      </c>
      <c r="AM2" s="203" t="s">
        <v>93</v>
      </c>
      <c r="AN2" s="203" t="s">
        <v>94</v>
      </c>
      <c r="AO2" s="203" t="s">
        <v>95</v>
      </c>
      <c r="AP2" s="203" t="s">
        <v>96</v>
      </c>
      <c r="AQ2" s="203" t="s">
        <v>97</v>
      </c>
      <c r="AR2" s="202" t="s">
        <v>98</v>
      </c>
      <c r="AS2" s="202" t="s">
        <v>99</v>
      </c>
      <c r="AT2" s="203" t="s">
        <v>100</v>
      </c>
      <c r="AU2" s="203" t="s">
        <v>101</v>
      </c>
      <c r="AV2" s="203" t="s">
        <v>102</v>
      </c>
      <c r="AW2" s="203" t="s">
        <v>103</v>
      </c>
      <c r="AX2" s="202" t="s">
        <v>104</v>
      </c>
      <c r="AY2" s="203" t="s">
        <v>105</v>
      </c>
      <c r="AZ2" s="203" t="s">
        <v>106</v>
      </c>
      <c r="BA2" s="203" t="s">
        <v>107</v>
      </c>
      <c r="BB2" s="202" t="s">
        <v>108</v>
      </c>
      <c r="BC2" s="203" t="s">
        <v>109</v>
      </c>
      <c r="BD2" s="202" t="s">
        <v>110</v>
      </c>
      <c r="BE2" s="203" t="s">
        <v>111</v>
      </c>
      <c r="BF2" s="203" t="s">
        <v>112</v>
      </c>
      <c r="BG2" s="203" t="s">
        <v>113</v>
      </c>
      <c r="BH2" s="203" t="s">
        <v>114</v>
      </c>
      <c r="BI2" s="203" t="s">
        <v>115</v>
      </c>
      <c r="BJ2" s="202" t="s">
        <v>116</v>
      </c>
      <c r="BK2" s="203" t="s">
        <v>117</v>
      </c>
      <c r="BL2" s="203" t="s">
        <v>118</v>
      </c>
      <c r="BM2" s="203" t="s">
        <v>119</v>
      </c>
      <c r="BN2" s="203" t="s">
        <v>120</v>
      </c>
      <c r="BO2" s="202" t="s">
        <v>121</v>
      </c>
      <c r="BP2" s="202" t="s">
        <v>122</v>
      </c>
      <c r="BQ2" s="202" t="s">
        <v>123</v>
      </c>
      <c r="BR2" s="203" t="s">
        <v>124</v>
      </c>
      <c r="BS2" s="203" t="s">
        <v>125</v>
      </c>
      <c r="BT2" s="202" t="s">
        <v>126</v>
      </c>
      <c r="BU2" s="203" t="s">
        <v>127</v>
      </c>
      <c r="BV2" s="203" t="s">
        <v>128</v>
      </c>
      <c r="BW2" s="202" t="s">
        <v>129</v>
      </c>
      <c r="BX2" s="203" t="s">
        <v>130</v>
      </c>
      <c r="BY2" s="203" t="s">
        <v>131</v>
      </c>
      <c r="BZ2" s="203" t="s">
        <v>132</v>
      </c>
      <c r="CA2" s="202" t="s">
        <v>133</v>
      </c>
      <c r="CB2" s="202" t="s">
        <v>134</v>
      </c>
      <c r="CC2" s="116" t="s">
        <v>135</v>
      </c>
      <c r="CD2" s="115" t="s">
        <v>136</v>
      </c>
      <c r="CE2" s="115" t="s">
        <v>137</v>
      </c>
      <c r="CF2" s="115" t="s">
        <v>138</v>
      </c>
      <c r="CG2" s="204" t="s">
        <v>139</v>
      </c>
      <c r="CH2" s="116" t="s">
        <v>0</v>
      </c>
      <c r="CI2" s="204" t="s">
        <v>140</v>
      </c>
      <c r="CJ2" s="116" t="s">
        <v>141</v>
      </c>
      <c r="CK2" s="256" t="s">
        <v>1</v>
      </c>
    </row>
    <row r="3" spans="1:89" s="23" customFormat="1" ht="26.25" customHeight="1" x14ac:dyDescent="0.25">
      <c r="A3" s="268" t="s">
        <v>143</v>
      </c>
      <c r="B3" s="230" t="s">
        <v>297</v>
      </c>
      <c r="C3" s="88">
        <v>83458.966666818829</v>
      </c>
      <c r="D3" s="89">
        <v>46066.530036011602</v>
      </c>
      <c r="E3" s="90">
        <v>469.79618584469915</v>
      </c>
      <c r="F3" s="90">
        <v>45596.7338501669</v>
      </c>
      <c r="G3" s="90">
        <v>0</v>
      </c>
      <c r="H3" s="89">
        <v>0</v>
      </c>
      <c r="I3" s="89">
        <v>10848.887185158035</v>
      </c>
      <c r="J3" s="90">
        <v>0</v>
      </c>
      <c r="K3" s="90">
        <v>0</v>
      </c>
      <c r="L3" s="90">
        <v>0</v>
      </c>
      <c r="M3" s="90">
        <v>0</v>
      </c>
      <c r="N3" s="90">
        <v>0</v>
      </c>
      <c r="O3" s="90">
        <v>0</v>
      </c>
      <c r="P3" s="90">
        <v>10848.887185158035</v>
      </c>
      <c r="Q3" s="90">
        <v>0</v>
      </c>
      <c r="R3" s="90">
        <v>0</v>
      </c>
      <c r="S3" s="90">
        <v>0</v>
      </c>
      <c r="T3" s="90">
        <v>0</v>
      </c>
      <c r="U3" s="90">
        <v>0</v>
      </c>
      <c r="V3" s="90">
        <v>0</v>
      </c>
      <c r="W3" s="90">
        <v>0</v>
      </c>
      <c r="X3" s="90">
        <v>0</v>
      </c>
      <c r="Y3" s="90">
        <v>0</v>
      </c>
      <c r="Z3" s="90">
        <v>0</v>
      </c>
      <c r="AA3" s="90">
        <v>0</v>
      </c>
      <c r="AB3" s="90">
        <v>0</v>
      </c>
      <c r="AC3" s="89">
        <v>26543.549445649205</v>
      </c>
      <c r="AD3" s="89">
        <v>0</v>
      </c>
      <c r="AE3" s="90">
        <v>0</v>
      </c>
      <c r="AF3" s="90">
        <v>0</v>
      </c>
      <c r="AG3" s="89">
        <v>0</v>
      </c>
      <c r="AH3" s="89">
        <v>0</v>
      </c>
      <c r="AI3" s="90">
        <v>0</v>
      </c>
      <c r="AJ3" s="90">
        <v>0</v>
      </c>
      <c r="AK3" s="90">
        <v>0</v>
      </c>
      <c r="AL3" s="89">
        <v>0</v>
      </c>
      <c r="AM3" s="90">
        <v>0</v>
      </c>
      <c r="AN3" s="90">
        <v>0</v>
      </c>
      <c r="AO3" s="90">
        <v>0</v>
      </c>
      <c r="AP3" s="90">
        <v>0</v>
      </c>
      <c r="AQ3" s="90">
        <v>0</v>
      </c>
      <c r="AR3" s="89">
        <v>0</v>
      </c>
      <c r="AS3" s="89">
        <v>0</v>
      </c>
      <c r="AT3" s="90">
        <v>0</v>
      </c>
      <c r="AU3" s="90">
        <v>0</v>
      </c>
      <c r="AV3" s="90">
        <v>0</v>
      </c>
      <c r="AW3" s="90">
        <v>0</v>
      </c>
      <c r="AX3" s="89">
        <v>0</v>
      </c>
      <c r="AY3" s="90">
        <v>0</v>
      </c>
      <c r="AZ3" s="90">
        <v>0</v>
      </c>
      <c r="BA3" s="90">
        <v>0</v>
      </c>
      <c r="BB3" s="89">
        <v>0</v>
      </c>
      <c r="BC3" s="90">
        <v>0</v>
      </c>
      <c r="BD3" s="89">
        <v>0</v>
      </c>
      <c r="BE3" s="90">
        <v>0</v>
      </c>
      <c r="BF3" s="90">
        <v>0</v>
      </c>
      <c r="BG3" s="90">
        <v>0</v>
      </c>
      <c r="BH3" s="90">
        <v>0</v>
      </c>
      <c r="BI3" s="90">
        <v>0</v>
      </c>
      <c r="BJ3" s="89">
        <v>0</v>
      </c>
      <c r="BK3" s="90">
        <v>0</v>
      </c>
      <c r="BL3" s="90">
        <v>0</v>
      </c>
      <c r="BM3" s="90">
        <v>0</v>
      </c>
      <c r="BN3" s="90">
        <v>0</v>
      </c>
      <c r="BO3" s="89">
        <v>0</v>
      </c>
      <c r="BP3" s="89">
        <v>0</v>
      </c>
      <c r="BQ3" s="89">
        <v>0</v>
      </c>
      <c r="BR3" s="90">
        <v>0</v>
      </c>
      <c r="BS3" s="90">
        <v>0</v>
      </c>
      <c r="BT3" s="89">
        <v>0</v>
      </c>
      <c r="BU3" s="90">
        <v>0</v>
      </c>
      <c r="BV3" s="90">
        <v>0</v>
      </c>
      <c r="BW3" s="89">
        <v>0</v>
      </c>
      <c r="BX3" s="90">
        <v>0</v>
      </c>
      <c r="BY3" s="90">
        <v>0</v>
      </c>
      <c r="BZ3" s="90">
        <v>0</v>
      </c>
      <c r="CA3" s="89">
        <v>0</v>
      </c>
      <c r="CB3" s="89">
        <v>0</v>
      </c>
      <c r="CC3" s="91"/>
      <c r="CD3" s="92"/>
      <c r="CE3" s="92"/>
      <c r="CF3" s="92"/>
      <c r="CG3" s="91"/>
      <c r="CH3" s="91"/>
      <c r="CI3" s="91"/>
      <c r="CJ3" s="93"/>
      <c r="CK3" s="258">
        <v>83458.966666818829</v>
      </c>
    </row>
    <row r="4" spans="1:89" s="23" customFormat="1" ht="26.25" customHeight="1" x14ac:dyDescent="0.25">
      <c r="A4" s="269" t="s">
        <v>144</v>
      </c>
      <c r="B4" s="226" t="s">
        <v>298</v>
      </c>
      <c r="C4" s="94">
        <v>1952006.2390210424</v>
      </c>
      <c r="D4" s="95">
        <v>53044.716041588697</v>
      </c>
      <c r="E4" s="96">
        <v>7447.982191421801</v>
      </c>
      <c r="F4" s="96">
        <v>45596.7338501669</v>
      </c>
      <c r="G4" s="96">
        <v>0</v>
      </c>
      <c r="H4" s="95">
        <v>0</v>
      </c>
      <c r="I4" s="95">
        <v>1577705.1583380217</v>
      </c>
      <c r="J4" s="96">
        <v>2944.2838777222578</v>
      </c>
      <c r="K4" s="96">
        <v>39.500119954570145</v>
      </c>
      <c r="L4" s="96">
        <v>676.64093885852776</v>
      </c>
      <c r="M4" s="96">
        <v>3586.0831792956196</v>
      </c>
      <c r="N4" s="96">
        <v>1473.1484856689137</v>
      </c>
      <c r="O4" s="96">
        <v>1489353.4075007981</v>
      </c>
      <c r="P4" s="96">
        <v>15798.36279888537</v>
      </c>
      <c r="Q4" s="96">
        <v>52.90236132286639</v>
      </c>
      <c r="R4" s="96">
        <v>752.35283535304598</v>
      </c>
      <c r="S4" s="96">
        <v>105.51287388043335</v>
      </c>
      <c r="T4" s="96">
        <v>62305.303943950224</v>
      </c>
      <c r="U4" s="96">
        <v>8.9692966958326501</v>
      </c>
      <c r="V4" s="96">
        <v>3.7490238851716939</v>
      </c>
      <c r="W4" s="96">
        <v>2.4212308198626924</v>
      </c>
      <c r="X4" s="96">
        <v>10.271307371523999</v>
      </c>
      <c r="Y4" s="96">
        <v>6.1424890546769166</v>
      </c>
      <c r="Z4" s="96">
        <v>0.70571027991902369</v>
      </c>
      <c r="AA4" s="96">
        <v>581.42690133268513</v>
      </c>
      <c r="AB4" s="96">
        <v>3.9734628922279076</v>
      </c>
      <c r="AC4" s="95">
        <v>307018.27944424766</v>
      </c>
      <c r="AD4" s="95">
        <v>13955.328677839334</v>
      </c>
      <c r="AE4" s="96">
        <v>0.29349659464888606</v>
      </c>
      <c r="AF4" s="96">
        <v>13955.035181244686</v>
      </c>
      <c r="AG4" s="95">
        <v>48.349722977301084</v>
      </c>
      <c r="AH4" s="95">
        <v>38.696499539575363</v>
      </c>
      <c r="AI4" s="96">
        <v>0</v>
      </c>
      <c r="AJ4" s="96">
        <v>38.696499539575363</v>
      </c>
      <c r="AK4" s="96">
        <v>0</v>
      </c>
      <c r="AL4" s="95">
        <v>0</v>
      </c>
      <c r="AM4" s="96">
        <v>0</v>
      </c>
      <c r="AN4" s="96">
        <v>0</v>
      </c>
      <c r="AO4" s="96">
        <v>0</v>
      </c>
      <c r="AP4" s="96">
        <v>0</v>
      </c>
      <c r="AQ4" s="96">
        <v>0</v>
      </c>
      <c r="AR4" s="95">
        <v>5.003819124882483</v>
      </c>
      <c r="AS4" s="95">
        <v>0.31086048536334682</v>
      </c>
      <c r="AT4" s="96">
        <v>0</v>
      </c>
      <c r="AU4" s="96">
        <v>0.31086048536334682</v>
      </c>
      <c r="AV4" s="96">
        <v>0</v>
      </c>
      <c r="AW4" s="96">
        <v>0</v>
      </c>
      <c r="AX4" s="95">
        <v>0</v>
      </c>
      <c r="AY4" s="96">
        <v>0</v>
      </c>
      <c r="AZ4" s="96">
        <v>0</v>
      </c>
      <c r="BA4" s="96">
        <v>0</v>
      </c>
      <c r="BB4" s="95">
        <v>0</v>
      </c>
      <c r="BC4" s="96">
        <v>0</v>
      </c>
      <c r="BD4" s="95">
        <v>0</v>
      </c>
      <c r="BE4" s="96">
        <v>0</v>
      </c>
      <c r="BF4" s="96">
        <v>0</v>
      </c>
      <c r="BG4" s="96">
        <v>0</v>
      </c>
      <c r="BH4" s="96">
        <v>0</v>
      </c>
      <c r="BI4" s="96">
        <v>0</v>
      </c>
      <c r="BJ4" s="95">
        <v>0</v>
      </c>
      <c r="BK4" s="96">
        <v>0</v>
      </c>
      <c r="BL4" s="96">
        <v>0</v>
      </c>
      <c r="BM4" s="96">
        <v>0</v>
      </c>
      <c r="BN4" s="96">
        <v>0</v>
      </c>
      <c r="BO4" s="95">
        <v>20.563027323953168</v>
      </c>
      <c r="BP4" s="95">
        <v>7.5296094120938504</v>
      </c>
      <c r="BQ4" s="95">
        <v>158.8566319721518</v>
      </c>
      <c r="BR4" s="96">
        <v>158.8566319721518</v>
      </c>
      <c r="BS4" s="96">
        <v>0</v>
      </c>
      <c r="BT4" s="95">
        <v>1.4114270763699619</v>
      </c>
      <c r="BU4" s="96">
        <v>0.68703348289208221</v>
      </c>
      <c r="BV4" s="96">
        <v>0.72439359347787968</v>
      </c>
      <c r="BW4" s="95">
        <v>1.5852642861576314</v>
      </c>
      <c r="BX4" s="96">
        <v>0.23370186088909292</v>
      </c>
      <c r="BY4" s="96">
        <v>0</v>
      </c>
      <c r="BZ4" s="96">
        <v>1.3515624252685385</v>
      </c>
      <c r="CA4" s="95">
        <v>0.44965714709000087</v>
      </c>
      <c r="CB4" s="95">
        <v>0</v>
      </c>
      <c r="CC4" s="97"/>
      <c r="CD4" s="98"/>
      <c r="CE4" s="98"/>
      <c r="CF4" s="98"/>
      <c r="CG4" s="97"/>
      <c r="CH4" s="97"/>
      <c r="CI4" s="97"/>
      <c r="CJ4" s="99"/>
      <c r="CK4" s="259">
        <v>1952006.2390210424</v>
      </c>
    </row>
    <row r="5" spans="1:89" s="23" customFormat="1" ht="26.25" customHeight="1" x14ac:dyDescent="0.25">
      <c r="A5" s="269" t="s">
        <v>145</v>
      </c>
      <c r="B5" s="226" t="s">
        <v>299</v>
      </c>
      <c r="C5" s="94">
        <v>3640282.2028962462</v>
      </c>
      <c r="D5" s="95">
        <v>53770.216683294217</v>
      </c>
      <c r="E5" s="96">
        <v>42985.864587267963</v>
      </c>
      <c r="F5" s="96">
        <v>7197.0549792035208</v>
      </c>
      <c r="G5" s="96">
        <v>3587.2971168227364</v>
      </c>
      <c r="H5" s="95">
        <v>5759.8805453368632</v>
      </c>
      <c r="I5" s="95">
        <v>2468243.7934910636</v>
      </c>
      <c r="J5" s="96">
        <v>71566.062265865941</v>
      </c>
      <c r="K5" s="96">
        <v>8186.8594411910453</v>
      </c>
      <c r="L5" s="96">
        <v>3632.8189394721044</v>
      </c>
      <c r="M5" s="96">
        <v>21558.926536744351</v>
      </c>
      <c r="N5" s="96">
        <v>11430.546950780132</v>
      </c>
      <c r="O5" s="96">
        <v>1590259.1897622384</v>
      </c>
      <c r="P5" s="96">
        <v>478246.73860546818</v>
      </c>
      <c r="Q5" s="96">
        <v>7854.1492533679557</v>
      </c>
      <c r="R5" s="96">
        <v>4617.3508133626392</v>
      </c>
      <c r="S5" s="96">
        <v>56626.609319805139</v>
      </c>
      <c r="T5" s="96">
        <v>187890.82961442141</v>
      </c>
      <c r="U5" s="96">
        <v>5771.17678184738</v>
      </c>
      <c r="V5" s="96">
        <v>1966.5827826374293</v>
      </c>
      <c r="W5" s="96">
        <v>1433.6186976532813</v>
      </c>
      <c r="X5" s="96">
        <v>4852.4350258777904</v>
      </c>
      <c r="Y5" s="96">
        <v>3237.0769058549054</v>
      </c>
      <c r="Z5" s="96">
        <v>820.84625392408725</v>
      </c>
      <c r="AA5" s="96">
        <v>5085.8119723560112</v>
      </c>
      <c r="AB5" s="96">
        <v>3206.1635681963603</v>
      </c>
      <c r="AC5" s="95">
        <v>644984.45925342222</v>
      </c>
      <c r="AD5" s="95">
        <v>19699.240696493387</v>
      </c>
      <c r="AE5" s="96">
        <v>2542.5653277705073</v>
      </c>
      <c r="AF5" s="96">
        <v>17156.675368722885</v>
      </c>
      <c r="AG5" s="95">
        <v>54310.525895889579</v>
      </c>
      <c r="AH5" s="95">
        <v>59849.668080062111</v>
      </c>
      <c r="AI5" s="96">
        <v>10673.549232558837</v>
      </c>
      <c r="AJ5" s="96">
        <v>22198.835874823253</v>
      </c>
      <c r="AK5" s="96">
        <v>26977.282972680019</v>
      </c>
      <c r="AL5" s="95">
        <v>160334.44438152082</v>
      </c>
      <c r="AM5" s="96">
        <v>58032.653250595045</v>
      </c>
      <c r="AN5" s="96">
        <v>27997.569640800648</v>
      </c>
      <c r="AO5" s="96">
        <v>61807.991020512985</v>
      </c>
      <c r="AP5" s="96">
        <v>9347.9652671512358</v>
      </c>
      <c r="AQ5" s="96">
        <v>3148.265202460917</v>
      </c>
      <c r="AR5" s="95">
        <v>20898.677803071198</v>
      </c>
      <c r="AS5" s="95">
        <v>9987.0591740642121</v>
      </c>
      <c r="AT5" s="96">
        <v>1864.0444751124335</v>
      </c>
      <c r="AU5" s="96">
        <v>1992.2864293333837</v>
      </c>
      <c r="AV5" s="96">
        <v>1387.6484646999413</v>
      </c>
      <c r="AW5" s="96">
        <v>4743.0798049184532</v>
      </c>
      <c r="AX5" s="95">
        <v>3585.809349991674</v>
      </c>
      <c r="AY5" s="96">
        <v>1714.9344167312747</v>
      </c>
      <c r="AZ5" s="96">
        <v>759.75750321062048</v>
      </c>
      <c r="BA5" s="96">
        <v>1111.1174300497789</v>
      </c>
      <c r="BB5" s="95">
        <v>3695.1322507147738</v>
      </c>
      <c r="BC5" s="96">
        <v>0</v>
      </c>
      <c r="BD5" s="95">
        <v>26558.162071433555</v>
      </c>
      <c r="BE5" s="96">
        <v>17290.066180405698</v>
      </c>
      <c r="BF5" s="96">
        <v>4659.135129547838</v>
      </c>
      <c r="BG5" s="96">
        <v>2843.5223129929691</v>
      </c>
      <c r="BH5" s="96">
        <v>695.42521061801006</v>
      </c>
      <c r="BI5" s="96">
        <v>1070.0132378690444</v>
      </c>
      <c r="BJ5" s="95">
        <v>18954.808028607855</v>
      </c>
      <c r="BK5" s="96">
        <v>5743.6336563222176</v>
      </c>
      <c r="BL5" s="96">
        <v>5835.1321601716809</v>
      </c>
      <c r="BM5" s="96">
        <v>532.60033143503927</v>
      </c>
      <c r="BN5" s="96">
        <v>6843.4418806789199</v>
      </c>
      <c r="BO5" s="95">
        <v>26026.967561366149</v>
      </c>
      <c r="BP5" s="95">
        <v>12686.545402494647</v>
      </c>
      <c r="BQ5" s="95">
        <v>27077.613729460933</v>
      </c>
      <c r="BR5" s="96">
        <v>17688.865560096379</v>
      </c>
      <c r="BS5" s="96">
        <v>9388.7481693645495</v>
      </c>
      <c r="BT5" s="95">
        <v>9234.9217678525183</v>
      </c>
      <c r="BU5" s="96">
        <v>4844.1553793706553</v>
      </c>
      <c r="BV5" s="96">
        <v>4390.7663884818612</v>
      </c>
      <c r="BW5" s="95">
        <v>11650.056164649042</v>
      </c>
      <c r="BX5" s="96">
        <v>2511.2132570746535</v>
      </c>
      <c r="BY5" s="96">
        <v>959.97000614326839</v>
      </c>
      <c r="BZ5" s="96">
        <v>8178.8729014311211</v>
      </c>
      <c r="CA5" s="95">
        <v>2974.2205654564682</v>
      </c>
      <c r="CB5" s="95">
        <v>0</v>
      </c>
      <c r="CC5" s="97"/>
      <c r="CD5" s="98"/>
      <c r="CE5" s="98"/>
      <c r="CF5" s="98"/>
      <c r="CG5" s="97"/>
      <c r="CH5" s="97"/>
      <c r="CI5" s="97"/>
      <c r="CJ5" s="99"/>
      <c r="CK5" s="259">
        <v>3640282.2028962462</v>
      </c>
    </row>
    <row r="6" spans="1:89" s="23" customFormat="1" ht="26.25" customHeight="1" x14ac:dyDescent="0.25">
      <c r="A6" s="269" t="s">
        <v>146</v>
      </c>
      <c r="B6" s="226" t="s">
        <v>300</v>
      </c>
      <c r="C6" s="97"/>
      <c r="D6" s="99"/>
      <c r="E6" s="98"/>
      <c r="F6" s="98"/>
      <c r="G6" s="98"/>
      <c r="H6" s="99"/>
      <c r="I6" s="99"/>
      <c r="J6" s="98"/>
      <c r="K6" s="98"/>
      <c r="L6" s="98"/>
      <c r="M6" s="98"/>
      <c r="N6" s="98"/>
      <c r="O6" s="98"/>
      <c r="P6" s="98"/>
      <c r="Q6" s="98"/>
      <c r="R6" s="98"/>
      <c r="S6" s="98"/>
      <c r="T6" s="98"/>
      <c r="U6" s="98"/>
      <c r="V6" s="98"/>
      <c r="W6" s="98"/>
      <c r="X6" s="98"/>
      <c r="Y6" s="98"/>
      <c r="Z6" s="98"/>
      <c r="AA6" s="98"/>
      <c r="AB6" s="98"/>
      <c r="AC6" s="99"/>
      <c r="AD6" s="99"/>
      <c r="AE6" s="98"/>
      <c r="AF6" s="98"/>
      <c r="AG6" s="99"/>
      <c r="AH6" s="99"/>
      <c r="AI6" s="98"/>
      <c r="AJ6" s="98"/>
      <c r="AK6" s="98"/>
      <c r="AL6" s="99"/>
      <c r="AM6" s="98"/>
      <c r="AN6" s="98"/>
      <c r="AO6" s="98"/>
      <c r="AP6" s="98"/>
      <c r="AQ6" s="98"/>
      <c r="AR6" s="99"/>
      <c r="AS6" s="99"/>
      <c r="AT6" s="98"/>
      <c r="AU6" s="98"/>
      <c r="AV6" s="98"/>
      <c r="AW6" s="98"/>
      <c r="AX6" s="99"/>
      <c r="AY6" s="98"/>
      <c r="AZ6" s="98"/>
      <c r="BA6" s="98"/>
      <c r="BB6" s="99"/>
      <c r="BC6" s="98"/>
      <c r="BD6" s="99"/>
      <c r="BE6" s="98"/>
      <c r="BF6" s="98"/>
      <c r="BG6" s="98"/>
      <c r="BH6" s="98"/>
      <c r="BI6" s="98"/>
      <c r="BJ6" s="99"/>
      <c r="BK6" s="98"/>
      <c r="BL6" s="98"/>
      <c r="BM6" s="98"/>
      <c r="BN6" s="98"/>
      <c r="BO6" s="99"/>
      <c r="BP6" s="99"/>
      <c r="BQ6" s="99"/>
      <c r="BR6" s="98"/>
      <c r="BS6" s="98"/>
      <c r="BT6" s="99"/>
      <c r="BU6" s="98"/>
      <c r="BV6" s="98"/>
      <c r="BW6" s="99"/>
      <c r="BX6" s="98"/>
      <c r="BY6" s="98"/>
      <c r="BZ6" s="98"/>
      <c r="CA6" s="99"/>
      <c r="CB6" s="99"/>
      <c r="CC6" s="94">
        <v>459393.88451504178</v>
      </c>
      <c r="CD6" s="100">
        <v>237721.87266076414</v>
      </c>
      <c r="CE6" s="100">
        <v>108965.74572388928</v>
      </c>
      <c r="CF6" s="100">
        <v>112706.26613038835</v>
      </c>
      <c r="CG6" s="97"/>
      <c r="CH6" s="97"/>
      <c r="CI6" s="97"/>
      <c r="CJ6" s="99"/>
      <c r="CK6" s="259">
        <v>459393.88451504178</v>
      </c>
    </row>
    <row r="7" spans="1:89" s="23" customFormat="1" ht="26.25" customHeight="1" x14ac:dyDescent="0.25">
      <c r="A7" s="269" t="s">
        <v>147</v>
      </c>
      <c r="B7" s="226" t="s">
        <v>301</v>
      </c>
      <c r="C7" s="94">
        <v>56519.242291313989</v>
      </c>
      <c r="D7" s="95">
        <v>91.075213161983939</v>
      </c>
      <c r="E7" s="96">
        <v>91.075213161983939</v>
      </c>
      <c r="F7" s="96">
        <v>0</v>
      </c>
      <c r="G7" s="96">
        <v>0</v>
      </c>
      <c r="H7" s="95">
        <v>1054.8414164626736</v>
      </c>
      <c r="I7" s="95">
        <v>12251.971941132218</v>
      </c>
      <c r="J7" s="96">
        <v>348.72569454499376</v>
      </c>
      <c r="K7" s="96">
        <v>26.894000000000002</v>
      </c>
      <c r="L7" s="96">
        <v>5.4459689009550498</v>
      </c>
      <c r="M7" s="96">
        <v>2631.8984673755735</v>
      </c>
      <c r="N7" s="96">
        <v>815.95344421642517</v>
      </c>
      <c r="O7" s="96">
        <v>365.26</v>
      </c>
      <c r="P7" s="96">
        <v>156.70427415942785</v>
      </c>
      <c r="Q7" s="96">
        <v>0.28018162423843662</v>
      </c>
      <c r="R7" s="96">
        <v>10.212066424831299</v>
      </c>
      <c r="S7" s="96">
        <v>7757.8755975214535</v>
      </c>
      <c r="T7" s="96">
        <v>123.20551599999999</v>
      </c>
      <c r="U7" s="96">
        <v>0.11956579847648588</v>
      </c>
      <c r="V7" s="96">
        <v>4.9976609040733477E-2</v>
      </c>
      <c r="W7" s="96">
        <v>3.2276376408338275E-2</v>
      </c>
      <c r="X7" s="96">
        <v>0.13692233727135883</v>
      </c>
      <c r="Y7" s="96">
        <v>8.1882853624047805E-2</v>
      </c>
      <c r="Z7" s="96">
        <v>9.4075172193586638E-3</v>
      </c>
      <c r="AA7" s="96">
        <v>9.0337303643202169</v>
      </c>
      <c r="AB7" s="96">
        <v>5.2968507959677051E-2</v>
      </c>
      <c r="AC7" s="95">
        <v>20835.4523611</v>
      </c>
      <c r="AD7" s="95">
        <v>22193.808125147225</v>
      </c>
      <c r="AE7" s="96">
        <v>0</v>
      </c>
      <c r="AF7" s="96">
        <v>22193.808125147225</v>
      </c>
      <c r="AG7" s="95">
        <v>92.093234309893433</v>
      </c>
      <c r="AH7" s="95">
        <v>0</v>
      </c>
      <c r="AI7" s="96">
        <v>0</v>
      </c>
      <c r="AJ7" s="96">
        <v>0</v>
      </c>
      <c r="AK7" s="96">
        <v>0</v>
      </c>
      <c r="AL7" s="95">
        <v>0</v>
      </c>
      <c r="AM7" s="96">
        <v>0</v>
      </c>
      <c r="AN7" s="96">
        <v>0</v>
      </c>
      <c r="AO7" s="96">
        <v>0</v>
      </c>
      <c r="AP7" s="96">
        <v>0</v>
      </c>
      <c r="AQ7" s="96">
        <v>0</v>
      </c>
      <c r="AR7" s="95">
        <v>0</v>
      </c>
      <c r="AS7" s="95">
        <v>0</v>
      </c>
      <c r="AT7" s="96">
        <v>0</v>
      </c>
      <c r="AU7" s="96">
        <v>0</v>
      </c>
      <c r="AV7" s="96">
        <v>0</v>
      </c>
      <c r="AW7" s="96">
        <v>0</v>
      </c>
      <c r="AX7" s="95">
        <v>0</v>
      </c>
      <c r="AY7" s="96">
        <v>0</v>
      </c>
      <c r="AZ7" s="96">
        <v>0</v>
      </c>
      <c r="BA7" s="96">
        <v>0</v>
      </c>
      <c r="BB7" s="95">
        <v>0</v>
      </c>
      <c r="BC7" s="96">
        <v>0</v>
      </c>
      <c r="BD7" s="95">
        <v>0</v>
      </c>
      <c r="BE7" s="96">
        <v>0</v>
      </c>
      <c r="BF7" s="96">
        <v>0</v>
      </c>
      <c r="BG7" s="96">
        <v>0</v>
      </c>
      <c r="BH7" s="96">
        <v>0</v>
      </c>
      <c r="BI7" s="96">
        <v>0</v>
      </c>
      <c r="BJ7" s="95">
        <v>0</v>
      </c>
      <c r="BK7" s="96">
        <v>0</v>
      </c>
      <c r="BL7" s="96">
        <v>0</v>
      </c>
      <c r="BM7" s="96">
        <v>0</v>
      </c>
      <c r="BN7" s="96">
        <v>0</v>
      </c>
      <c r="BO7" s="95">
        <v>0</v>
      </c>
      <c r="BP7" s="95">
        <v>0</v>
      </c>
      <c r="BQ7" s="95">
        <v>0</v>
      </c>
      <c r="BR7" s="96">
        <v>0</v>
      </c>
      <c r="BS7" s="96">
        <v>0</v>
      </c>
      <c r="BT7" s="95">
        <v>0</v>
      </c>
      <c r="BU7" s="96">
        <v>0</v>
      </c>
      <c r="BV7" s="96">
        <v>0</v>
      </c>
      <c r="BW7" s="95">
        <v>0</v>
      </c>
      <c r="BX7" s="96">
        <v>0</v>
      </c>
      <c r="BY7" s="96">
        <v>0</v>
      </c>
      <c r="BZ7" s="96">
        <v>0</v>
      </c>
      <c r="CA7" s="95">
        <v>0</v>
      </c>
      <c r="CB7" s="95">
        <v>0</v>
      </c>
      <c r="CC7" s="95">
        <v>0</v>
      </c>
      <c r="CD7" s="96">
        <v>0</v>
      </c>
      <c r="CE7" s="96">
        <v>0</v>
      </c>
      <c r="CF7" s="96">
        <v>0</v>
      </c>
      <c r="CG7" s="97"/>
      <c r="CH7" s="97"/>
      <c r="CI7" s="97"/>
      <c r="CJ7" s="99"/>
      <c r="CK7" s="259">
        <v>56519.242291313989</v>
      </c>
    </row>
    <row r="8" spans="1:89" s="23" customFormat="1" ht="26.25" customHeight="1" x14ac:dyDescent="0.25">
      <c r="A8" s="269"/>
      <c r="B8" s="226" t="s">
        <v>302</v>
      </c>
      <c r="C8" s="94">
        <v>1839340.93822768</v>
      </c>
      <c r="D8" s="95">
        <v>45658.193878689126</v>
      </c>
      <c r="E8" s="96">
        <v>35885.716020696498</v>
      </c>
      <c r="F8" s="96">
        <v>6248.6872824050297</v>
      </c>
      <c r="G8" s="96">
        <v>3523.7905755876013</v>
      </c>
      <c r="H8" s="95">
        <v>6727.2191517180472</v>
      </c>
      <c r="I8" s="95">
        <v>909599.23963140743</v>
      </c>
      <c r="J8" s="96">
        <v>69061.150453281647</v>
      </c>
      <c r="K8" s="96">
        <v>8345.6688022050021</v>
      </c>
      <c r="L8" s="96">
        <v>2832.7868947921038</v>
      </c>
      <c r="M8" s="96">
        <v>19918.986618925403</v>
      </c>
      <c r="N8" s="96">
        <v>10330.397325567148</v>
      </c>
      <c r="O8" s="96">
        <v>99979.154909759527</v>
      </c>
      <c r="P8" s="96">
        <v>473509.31120525638</v>
      </c>
      <c r="Q8" s="96">
        <v>7825.4024894780478</v>
      </c>
      <c r="R8" s="96">
        <v>4153.4952647052505</v>
      </c>
      <c r="S8" s="96">
        <v>63958.056807376372</v>
      </c>
      <c r="T8" s="96">
        <v>123535.14977234625</v>
      </c>
      <c r="U8" s="96">
        <v>5906.9858972413258</v>
      </c>
      <c r="V8" s="96">
        <v>2060.3446321939209</v>
      </c>
      <c r="W8" s="96">
        <v>1463.0699792042553</v>
      </c>
      <c r="X8" s="96">
        <v>4845.3274931300739</v>
      </c>
      <c r="Y8" s="96">
        <v>3290.8043754815803</v>
      </c>
      <c r="Z8" s="96">
        <v>819.02344706111421</v>
      </c>
      <c r="AA8" s="96">
        <v>4561.9614755184402</v>
      </c>
      <c r="AB8" s="96">
        <v>3202.1617878837787</v>
      </c>
      <c r="AC8" s="95">
        <v>397335.20337263338</v>
      </c>
      <c r="AD8" s="95">
        <v>27102.019213006122</v>
      </c>
      <c r="AE8" s="96">
        <v>2396.2133673402982</v>
      </c>
      <c r="AF8" s="96">
        <v>24705.805845665825</v>
      </c>
      <c r="AG8" s="95">
        <v>56612.656177662713</v>
      </c>
      <c r="AH8" s="95">
        <v>61460.20819343075</v>
      </c>
      <c r="AI8" s="96">
        <v>10904.184040250135</v>
      </c>
      <c r="AJ8" s="96">
        <v>23391.355799979716</v>
      </c>
      <c r="AK8" s="96">
        <v>27164.668353200897</v>
      </c>
      <c r="AL8" s="95">
        <v>160372.24404284998</v>
      </c>
      <c r="AM8" s="96">
        <v>57365.962302515451</v>
      </c>
      <c r="AN8" s="96">
        <v>27955.314042927785</v>
      </c>
      <c r="AO8" s="96">
        <v>61823.958798853993</v>
      </c>
      <c r="AP8" s="96">
        <v>10350.468123386043</v>
      </c>
      <c r="AQ8" s="96">
        <v>2876.5407751667044</v>
      </c>
      <c r="AR8" s="95">
        <v>21294.974073129226</v>
      </c>
      <c r="AS8" s="95">
        <v>9696.4896083620642</v>
      </c>
      <c r="AT8" s="96">
        <v>1812.4053457720775</v>
      </c>
      <c r="AU8" s="96">
        <v>1811.7730591093305</v>
      </c>
      <c r="AV8" s="96">
        <v>1472.1144990708126</v>
      </c>
      <c r="AW8" s="96">
        <v>4600.1967044098437</v>
      </c>
      <c r="AX8" s="95">
        <v>3623.2363528610085</v>
      </c>
      <c r="AY8" s="96">
        <v>1727.7711583573628</v>
      </c>
      <c r="AZ8" s="96">
        <v>773.71262450170923</v>
      </c>
      <c r="BA8" s="96">
        <v>1121.7525700019362</v>
      </c>
      <c r="BB8" s="95">
        <v>4182.1085094508608</v>
      </c>
      <c r="BC8" s="96">
        <v>0</v>
      </c>
      <c r="BD8" s="95">
        <v>26872.116747664943</v>
      </c>
      <c r="BE8" s="96">
        <v>17664.060906474213</v>
      </c>
      <c r="BF8" s="96">
        <v>4607.8971832302268</v>
      </c>
      <c r="BG8" s="96">
        <v>2801.5727303988888</v>
      </c>
      <c r="BH8" s="96">
        <v>731.24264054989214</v>
      </c>
      <c r="BI8" s="96">
        <v>1067.3432870117224</v>
      </c>
      <c r="BJ8" s="95">
        <v>20945.775649723684</v>
      </c>
      <c r="BK8" s="96">
        <v>7378.0085545135862</v>
      </c>
      <c r="BL8" s="96">
        <v>5871.8455477624702</v>
      </c>
      <c r="BM8" s="96">
        <v>541.41921421928134</v>
      </c>
      <c r="BN8" s="96">
        <v>7154.5023332283481</v>
      </c>
      <c r="BO8" s="95">
        <v>25424.043158351138</v>
      </c>
      <c r="BP8" s="95">
        <v>13038.983484177928</v>
      </c>
      <c r="BQ8" s="95">
        <v>27185.068054956635</v>
      </c>
      <c r="BR8" s="96">
        <v>17964.393132974375</v>
      </c>
      <c r="BS8" s="96">
        <v>9220.6749219822595</v>
      </c>
      <c r="BT8" s="95">
        <v>7987.4909971322022</v>
      </c>
      <c r="BU8" s="96">
        <v>4094.5182914901229</v>
      </c>
      <c r="BV8" s="96">
        <v>3892.9727056420793</v>
      </c>
      <c r="BW8" s="95">
        <v>11513.751748524262</v>
      </c>
      <c r="BX8" s="96">
        <v>2819.1460283215361</v>
      </c>
      <c r="BY8" s="96">
        <v>1016.9089445721843</v>
      </c>
      <c r="BZ8" s="96">
        <v>7677.6967756305421</v>
      </c>
      <c r="CA8" s="95">
        <v>2709.9161819488372</v>
      </c>
      <c r="CB8" s="95">
        <v>0</v>
      </c>
      <c r="CC8" s="95">
        <v>460287.92495409667</v>
      </c>
      <c r="CD8" s="96">
        <v>237279.20624854389</v>
      </c>
      <c r="CE8" s="96">
        <v>110489.36026703058</v>
      </c>
      <c r="CF8" s="96">
        <v>112519.35843852223</v>
      </c>
      <c r="CG8" s="97"/>
      <c r="CH8" s="101">
        <v>0</v>
      </c>
      <c r="CI8" s="97"/>
      <c r="CJ8" s="99"/>
      <c r="CK8" s="259">
        <v>2299628.8631817768</v>
      </c>
    </row>
    <row r="9" spans="1:89" s="23" customFormat="1" ht="26.25" customHeight="1" x14ac:dyDescent="0.25">
      <c r="A9" s="269"/>
      <c r="B9" s="226" t="s">
        <v>343</v>
      </c>
      <c r="C9" s="94">
        <v>1551515.155661514</v>
      </c>
      <c r="D9" s="95">
        <v>45574.56947995651</v>
      </c>
      <c r="E9" s="96">
        <v>35885.716020696498</v>
      </c>
      <c r="F9" s="96">
        <v>6248.6872824050297</v>
      </c>
      <c r="G9" s="96">
        <v>3440.1661768549839</v>
      </c>
      <c r="H9" s="95">
        <v>6727.2191517180472</v>
      </c>
      <c r="I9" s="95">
        <v>625673.75962563686</v>
      </c>
      <c r="J9" s="96">
        <v>62355.018739174593</v>
      </c>
      <c r="K9" s="96">
        <v>8304.9295140918875</v>
      </c>
      <c r="L9" s="96">
        <v>2832.2618901041001</v>
      </c>
      <c r="M9" s="96">
        <v>17153.8370680806</v>
      </c>
      <c r="N9" s="96">
        <v>8522.6315295973291</v>
      </c>
      <c r="O9" s="96">
        <v>99979.144289226737</v>
      </c>
      <c r="P9" s="96">
        <v>212580.44004712522</v>
      </c>
      <c r="Q9" s="96">
        <v>7825.4024894780478</v>
      </c>
      <c r="R9" s="96">
        <v>4152.9132157122522</v>
      </c>
      <c r="S9" s="96">
        <v>60401.37401774004</v>
      </c>
      <c r="T9" s="96">
        <v>116635.86740424679</v>
      </c>
      <c r="U9" s="96">
        <v>5889.2492786077728</v>
      </c>
      <c r="V9" s="96">
        <v>2060.2920272484075</v>
      </c>
      <c r="W9" s="96">
        <v>1463.0225041497686</v>
      </c>
      <c r="X9" s="96">
        <v>4836.5325236348808</v>
      </c>
      <c r="Y9" s="96">
        <v>3289.8052699250143</v>
      </c>
      <c r="Z9" s="96">
        <v>816.04983368730609</v>
      </c>
      <c r="AA9" s="96">
        <v>3375.144999286797</v>
      </c>
      <c r="AB9" s="96">
        <v>3199.8429845194137</v>
      </c>
      <c r="AC9" s="95">
        <v>397334.73466728569</v>
      </c>
      <c r="AD9" s="95">
        <v>27102.019213006122</v>
      </c>
      <c r="AE9" s="96">
        <v>2396.2133673402982</v>
      </c>
      <c r="AF9" s="96">
        <v>24705.805845665825</v>
      </c>
      <c r="AG9" s="95">
        <v>53459.697081147329</v>
      </c>
      <c r="AH9" s="95">
        <v>61039.583618588578</v>
      </c>
      <c r="AI9" s="96">
        <v>10548.221251825051</v>
      </c>
      <c r="AJ9" s="96">
        <v>23326.694013562632</v>
      </c>
      <c r="AK9" s="96">
        <v>27164.668353200897</v>
      </c>
      <c r="AL9" s="95">
        <v>160372.24404284998</v>
      </c>
      <c r="AM9" s="96">
        <v>57365.962302515451</v>
      </c>
      <c r="AN9" s="96">
        <v>27955.314042927785</v>
      </c>
      <c r="AO9" s="96">
        <v>61823.958798853993</v>
      </c>
      <c r="AP9" s="96">
        <v>10350.468123386043</v>
      </c>
      <c r="AQ9" s="96">
        <v>2876.5407751667044</v>
      </c>
      <c r="AR9" s="95">
        <v>21294.974073129226</v>
      </c>
      <c r="AS9" s="95">
        <v>9593.8831001328454</v>
      </c>
      <c r="AT9" s="96">
        <v>1810.8983163674986</v>
      </c>
      <c r="AU9" s="96">
        <v>1811.7730591093305</v>
      </c>
      <c r="AV9" s="96">
        <v>1472.1144990708126</v>
      </c>
      <c r="AW9" s="96">
        <v>4499.0972255852039</v>
      </c>
      <c r="AX9" s="95">
        <v>3623.2363528610085</v>
      </c>
      <c r="AY9" s="96">
        <v>1727.7711583573628</v>
      </c>
      <c r="AZ9" s="96">
        <v>773.71262450170923</v>
      </c>
      <c r="BA9" s="96">
        <v>1121.7525700019362</v>
      </c>
      <c r="BB9" s="95">
        <v>4144.1105714774276</v>
      </c>
      <c r="BC9" s="96">
        <v>0</v>
      </c>
      <c r="BD9" s="95">
        <v>26811.04880756167</v>
      </c>
      <c r="BE9" s="96">
        <v>17618.926801387817</v>
      </c>
      <c r="BF9" s="96">
        <v>4606.2871780916412</v>
      </c>
      <c r="BG9" s="96">
        <v>2787.2489005205994</v>
      </c>
      <c r="BH9" s="96">
        <v>731.24264054989214</v>
      </c>
      <c r="BI9" s="96">
        <v>1067.3432870117224</v>
      </c>
      <c r="BJ9" s="95">
        <v>20904.822251071957</v>
      </c>
      <c r="BK9" s="96">
        <v>7370.5715643131443</v>
      </c>
      <c r="BL9" s="96">
        <v>5871.8455477624702</v>
      </c>
      <c r="BM9" s="96">
        <v>541.41921421928134</v>
      </c>
      <c r="BN9" s="96">
        <v>7120.9859247770628</v>
      </c>
      <c r="BO9" s="95">
        <v>25424.043158351138</v>
      </c>
      <c r="BP9" s="95">
        <v>13038.983484177928</v>
      </c>
      <c r="BQ9" s="95">
        <v>27185.068054956635</v>
      </c>
      <c r="BR9" s="96">
        <v>17964.393132974375</v>
      </c>
      <c r="BS9" s="96">
        <v>9220.6749219822595</v>
      </c>
      <c r="BT9" s="95">
        <v>7987.4909971322022</v>
      </c>
      <c r="BU9" s="96">
        <v>4094.5182914901229</v>
      </c>
      <c r="BV9" s="96">
        <v>3892.9727056420793</v>
      </c>
      <c r="BW9" s="95">
        <v>11513.751748524262</v>
      </c>
      <c r="BX9" s="96">
        <v>2819.1460283215361</v>
      </c>
      <c r="BY9" s="96">
        <v>1016.9089445721843</v>
      </c>
      <c r="BZ9" s="96">
        <v>7677.6967756305421</v>
      </c>
      <c r="CA9" s="95">
        <v>2709.9161819488372</v>
      </c>
      <c r="CB9" s="95">
        <v>0</v>
      </c>
      <c r="CC9" s="95">
        <v>460287.92495409667</v>
      </c>
      <c r="CD9" s="96">
        <v>237279.20624854389</v>
      </c>
      <c r="CE9" s="96">
        <v>110489.36026703058</v>
      </c>
      <c r="CF9" s="96">
        <v>112519.35843852223</v>
      </c>
      <c r="CG9" s="97"/>
      <c r="CH9" s="101">
        <v>0</v>
      </c>
      <c r="CI9" s="97"/>
      <c r="CJ9" s="99"/>
      <c r="CK9" s="259">
        <v>2011803.0806156108</v>
      </c>
    </row>
    <row r="10" spans="1:89" s="23" customFormat="1" ht="26.25" customHeight="1" x14ac:dyDescent="0.25">
      <c r="A10" s="269" t="s">
        <v>148</v>
      </c>
      <c r="B10" s="226" t="s">
        <v>344</v>
      </c>
      <c r="C10" s="94">
        <v>287825.78256616613</v>
      </c>
      <c r="D10" s="101">
        <v>83.624398732617337</v>
      </c>
      <c r="E10" s="100">
        <v>0</v>
      </c>
      <c r="F10" s="100">
        <v>0</v>
      </c>
      <c r="G10" s="100">
        <v>83.624398732617337</v>
      </c>
      <c r="H10" s="101">
        <v>0</v>
      </c>
      <c r="I10" s="101">
        <v>283925.48000577063</v>
      </c>
      <c r="J10" s="100">
        <v>6706.1317141070567</v>
      </c>
      <c r="K10" s="100">
        <v>40.739288113114007</v>
      </c>
      <c r="L10" s="100">
        <v>0.52500468800358946</v>
      </c>
      <c r="M10" s="100">
        <v>2765.1495508448024</v>
      </c>
      <c r="N10" s="100">
        <v>1807.7657959698197</v>
      </c>
      <c r="O10" s="100">
        <v>1.0620532791730589E-2</v>
      </c>
      <c r="P10" s="100">
        <v>260928.87115813117</v>
      </c>
      <c r="Q10" s="100">
        <v>0</v>
      </c>
      <c r="R10" s="100">
        <v>0.58204899299834867</v>
      </c>
      <c r="S10" s="100">
        <v>3556.6827896363338</v>
      </c>
      <c r="T10" s="100">
        <v>6899.2823680994588</v>
      </c>
      <c r="U10" s="100">
        <v>17.736618633552801</v>
      </c>
      <c r="V10" s="100">
        <v>5.2604945513251705E-2</v>
      </c>
      <c r="W10" s="100">
        <v>4.7475054486748283E-2</v>
      </c>
      <c r="X10" s="100">
        <v>8.7949694951933015</v>
      </c>
      <c r="Y10" s="100">
        <v>0.9991055565660536</v>
      </c>
      <c r="Z10" s="100">
        <v>2.9736133738081101</v>
      </c>
      <c r="AA10" s="100">
        <v>1186.8164762316433</v>
      </c>
      <c r="AB10" s="100">
        <v>2.3188033643649244</v>
      </c>
      <c r="AC10" s="101">
        <v>0.46870534765937966</v>
      </c>
      <c r="AD10" s="101">
        <v>0</v>
      </c>
      <c r="AE10" s="100">
        <v>0</v>
      </c>
      <c r="AF10" s="100">
        <v>0</v>
      </c>
      <c r="AG10" s="101">
        <v>3152.9590965153852</v>
      </c>
      <c r="AH10" s="101">
        <v>420.6245748421685</v>
      </c>
      <c r="AI10" s="100">
        <v>355.96278842508445</v>
      </c>
      <c r="AJ10" s="100">
        <v>64.661786417084059</v>
      </c>
      <c r="AK10" s="100">
        <v>0</v>
      </c>
      <c r="AL10" s="101">
        <v>0</v>
      </c>
      <c r="AM10" s="100">
        <v>0</v>
      </c>
      <c r="AN10" s="100">
        <v>0</v>
      </c>
      <c r="AO10" s="100">
        <v>0</v>
      </c>
      <c r="AP10" s="100">
        <v>0</v>
      </c>
      <c r="AQ10" s="100">
        <v>0</v>
      </c>
      <c r="AR10" s="101">
        <v>0</v>
      </c>
      <c r="AS10" s="101">
        <v>102.60650822921851</v>
      </c>
      <c r="AT10" s="100">
        <v>1.5070294045787913</v>
      </c>
      <c r="AU10" s="100">
        <v>0</v>
      </c>
      <c r="AV10" s="100">
        <v>0</v>
      </c>
      <c r="AW10" s="100">
        <v>101.09947882463972</v>
      </c>
      <c r="AX10" s="101">
        <v>0</v>
      </c>
      <c r="AY10" s="100">
        <v>0</v>
      </c>
      <c r="AZ10" s="100">
        <v>0</v>
      </c>
      <c r="BA10" s="100">
        <v>0</v>
      </c>
      <c r="BB10" s="101">
        <v>37.997937973433494</v>
      </c>
      <c r="BC10" s="100">
        <v>0</v>
      </c>
      <c r="BD10" s="101">
        <v>61.067940103271766</v>
      </c>
      <c r="BE10" s="100">
        <v>45.134105086396772</v>
      </c>
      <c r="BF10" s="100">
        <v>1.6100051385857281</v>
      </c>
      <c r="BG10" s="100">
        <v>14.323829878289263</v>
      </c>
      <c r="BH10" s="100">
        <v>0</v>
      </c>
      <c r="BI10" s="100">
        <v>0</v>
      </c>
      <c r="BJ10" s="101">
        <v>40.953398651726765</v>
      </c>
      <c r="BK10" s="100">
        <v>7.4369902004414845</v>
      </c>
      <c r="BL10" s="100">
        <v>0</v>
      </c>
      <c r="BM10" s="100">
        <v>0</v>
      </c>
      <c r="BN10" s="100">
        <v>33.51640845128528</v>
      </c>
      <c r="BO10" s="101">
        <v>0</v>
      </c>
      <c r="BP10" s="101">
        <v>0</v>
      </c>
      <c r="BQ10" s="101">
        <v>0</v>
      </c>
      <c r="BR10" s="100">
        <v>0</v>
      </c>
      <c r="BS10" s="100">
        <v>0</v>
      </c>
      <c r="BT10" s="101">
        <v>0</v>
      </c>
      <c r="BU10" s="100">
        <v>0</v>
      </c>
      <c r="BV10" s="100">
        <v>0</v>
      </c>
      <c r="BW10" s="101">
        <v>0</v>
      </c>
      <c r="BX10" s="100">
        <v>0</v>
      </c>
      <c r="BY10" s="100">
        <v>0</v>
      </c>
      <c r="BZ10" s="100">
        <v>0</v>
      </c>
      <c r="CA10" s="101">
        <v>0</v>
      </c>
      <c r="CB10" s="101">
        <v>0</v>
      </c>
      <c r="CC10" s="94">
        <v>0</v>
      </c>
      <c r="CD10" s="100">
        <v>0</v>
      </c>
      <c r="CE10" s="100">
        <v>0</v>
      </c>
      <c r="CF10" s="100">
        <v>0</v>
      </c>
      <c r="CG10" s="97"/>
      <c r="CH10" s="101">
        <v>0</v>
      </c>
      <c r="CI10" s="97"/>
      <c r="CJ10" s="99"/>
      <c r="CK10" s="259">
        <v>287825.78256616613</v>
      </c>
    </row>
    <row r="11" spans="1:89" s="23" customFormat="1" ht="26.25" customHeight="1" x14ac:dyDescent="0.25">
      <c r="A11" s="270" t="s">
        <v>149</v>
      </c>
      <c r="B11" s="235" t="s">
        <v>303</v>
      </c>
      <c r="C11" s="102">
        <v>3791501.5926006874</v>
      </c>
      <c r="D11" s="103">
        <v>99399.004301564375</v>
      </c>
      <c r="E11" s="104">
        <v>43953.857987112846</v>
      </c>
      <c r="F11" s="104">
        <v>51921.355738863931</v>
      </c>
      <c r="G11" s="104">
        <v>3523.7905755876013</v>
      </c>
      <c r="H11" s="103">
        <v>6727.2191517180472</v>
      </c>
      <c r="I11" s="103">
        <v>2487636.5213821814</v>
      </c>
      <c r="J11" s="104">
        <v>72116.837697530573</v>
      </c>
      <c r="K11" s="104">
        <v>8429.9942692547374</v>
      </c>
      <c r="L11" s="104">
        <v>3509.0831712782274</v>
      </c>
      <c r="M11" s="104">
        <v>23526.666040552896</v>
      </c>
      <c r="N11" s="104">
        <v>11821.339113228281</v>
      </c>
      <c r="O11" s="104">
        <v>1589332.5624105576</v>
      </c>
      <c r="P11" s="104">
        <v>489394.59683894966</v>
      </c>
      <c r="Q11" s="104">
        <v>7885.1598259390512</v>
      </c>
      <c r="R11" s="104">
        <v>4906.5916458303327</v>
      </c>
      <c r="S11" s="104">
        <v>64072.172398898787</v>
      </c>
      <c r="T11" s="104">
        <v>185869.80243453805</v>
      </c>
      <c r="U11" s="104">
        <v>5916.9069679342574</v>
      </c>
      <c r="V11" s="104">
        <v>2064.658468680685</v>
      </c>
      <c r="W11" s="104">
        <v>1465.7475205174417</v>
      </c>
      <c r="X11" s="104">
        <v>4856.5885898573079</v>
      </c>
      <c r="Y11" s="104">
        <v>3297.5794696362727</v>
      </c>
      <c r="Z11" s="104">
        <v>819.79137953955114</v>
      </c>
      <c r="AA11" s="104">
        <v>5143.9391794189933</v>
      </c>
      <c r="AB11" s="104">
        <v>3206.5039600388268</v>
      </c>
      <c r="AC11" s="103">
        <v>703400.86227901047</v>
      </c>
      <c r="AD11" s="103">
        <v>41107.037509085218</v>
      </c>
      <c r="AE11" s="104">
        <v>2396.506863934947</v>
      </c>
      <c r="AF11" s="104">
        <v>38710.530645150277</v>
      </c>
      <c r="AG11" s="103">
        <v>56666.089508416459</v>
      </c>
      <c r="AH11" s="103">
        <v>61502.962578559098</v>
      </c>
      <c r="AI11" s="104">
        <v>10904.184040250135</v>
      </c>
      <c r="AJ11" s="104">
        <v>23434.110185108064</v>
      </c>
      <c r="AK11" s="104">
        <v>27164.668353200897</v>
      </c>
      <c r="AL11" s="103">
        <v>160372.24404284998</v>
      </c>
      <c r="AM11" s="104">
        <v>57365.962302515451</v>
      </c>
      <c r="AN11" s="104">
        <v>27955.314042927785</v>
      </c>
      <c r="AO11" s="104">
        <v>61823.958798853993</v>
      </c>
      <c r="AP11" s="104">
        <v>10350.468123386043</v>
      </c>
      <c r="AQ11" s="104">
        <v>2876.5407751667044</v>
      </c>
      <c r="AR11" s="103">
        <v>21300.412605010482</v>
      </c>
      <c r="AS11" s="103">
        <v>9696.7954609053522</v>
      </c>
      <c r="AT11" s="104">
        <v>1812.4053457720775</v>
      </c>
      <c r="AU11" s="104">
        <v>1812.0789116526189</v>
      </c>
      <c r="AV11" s="104">
        <v>1472.1144990708126</v>
      </c>
      <c r="AW11" s="104">
        <v>4600.1967044098437</v>
      </c>
      <c r="AX11" s="103">
        <v>3623.2363528610085</v>
      </c>
      <c r="AY11" s="104">
        <v>1727.7711583573628</v>
      </c>
      <c r="AZ11" s="104">
        <v>773.71262450170923</v>
      </c>
      <c r="BA11" s="104">
        <v>1121.7525700019362</v>
      </c>
      <c r="BB11" s="103">
        <v>4182.1085094508608</v>
      </c>
      <c r="BC11" s="104">
        <v>0</v>
      </c>
      <c r="BD11" s="103">
        <v>26872.116747664943</v>
      </c>
      <c r="BE11" s="104">
        <v>17664.060906474213</v>
      </c>
      <c r="BF11" s="104">
        <v>4607.8971832302268</v>
      </c>
      <c r="BG11" s="104">
        <v>2801.5727303988888</v>
      </c>
      <c r="BH11" s="104">
        <v>731.24264054989214</v>
      </c>
      <c r="BI11" s="104">
        <v>1067.3432870117224</v>
      </c>
      <c r="BJ11" s="103">
        <v>20945.775649723684</v>
      </c>
      <c r="BK11" s="104">
        <v>7378.0085545135862</v>
      </c>
      <c r="BL11" s="104">
        <v>5871.8455477624702</v>
      </c>
      <c r="BM11" s="104">
        <v>541.41921421928134</v>
      </c>
      <c r="BN11" s="104">
        <v>7154.5023332283481</v>
      </c>
      <c r="BO11" s="103">
        <v>25446.521914216621</v>
      </c>
      <c r="BP11" s="103">
        <v>13047.31715996292</v>
      </c>
      <c r="BQ11" s="103">
        <v>27360.757163449456</v>
      </c>
      <c r="BR11" s="104">
        <v>18140.082241467197</v>
      </c>
      <c r="BS11" s="104">
        <v>9220.6749219822595</v>
      </c>
      <c r="BT11" s="103">
        <v>7988.9074321506469</v>
      </c>
      <c r="BU11" s="104">
        <v>4095.2105301214237</v>
      </c>
      <c r="BV11" s="104">
        <v>3893.6969020292231</v>
      </c>
      <c r="BW11" s="103">
        <v>11515.340810354879</v>
      </c>
      <c r="BX11" s="104">
        <v>2819.3774506867117</v>
      </c>
      <c r="BY11" s="104">
        <v>1016.9089445721843</v>
      </c>
      <c r="BZ11" s="104">
        <v>7679.0544150959822</v>
      </c>
      <c r="CA11" s="103">
        <v>2710.3620415514688</v>
      </c>
      <c r="CB11" s="103">
        <v>0</v>
      </c>
      <c r="CC11" s="102">
        <v>460287.92495409667</v>
      </c>
      <c r="CD11" s="104">
        <v>237279.20624854389</v>
      </c>
      <c r="CE11" s="104">
        <v>110489.36026703058</v>
      </c>
      <c r="CF11" s="104">
        <v>112519.35843852223</v>
      </c>
      <c r="CG11" s="102">
        <v>52168.995270978994</v>
      </c>
      <c r="CH11" s="105"/>
      <c r="CI11" s="105"/>
      <c r="CJ11" s="106"/>
      <c r="CK11" s="260">
        <v>4303958.5128257629</v>
      </c>
    </row>
    <row r="12" spans="1:89" s="23" customFormat="1" ht="26.25" customHeight="1" x14ac:dyDescent="0.25">
      <c r="A12" s="270" t="s">
        <v>149</v>
      </c>
      <c r="B12" s="235" t="s">
        <v>345</v>
      </c>
      <c r="C12" s="102">
        <v>1118960.1861480642</v>
      </c>
      <c r="D12" s="103">
        <v>47833.737110519207</v>
      </c>
      <c r="E12" s="104">
        <v>38375.106990730252</v>
      </c>
      <c r="F12" s="104">
        <v>6094.4514278922597</v>
      </c>
      <c r="G12" s="104">
        <v>3364.1786918967059</v>
      </c>
      <c r="H12" s="103">
        <v>5249.4308600753475</v>
      </c>
      <c r="I12" s="103">
        <v>490537.25536093698</v>
      </c>
      <c r="J12" s="104">
        <v>48414.125895859943</v>
      </c>
      <c r="K12" s="104">
        <v>4544.4703486247963</v>
      </c>
      <c r="L12" s="104">
        <v>2934.7413801642811</v>
      </c>
      <c r="M12" s="104">
        <v>16661.097190012551</v>
      </c>
      <c r="N12" s="104">
        <v>8513.7380188186016</v>
      </c>
      <c r="O12" s="104">
        <v>69862.683064786601</v>
      </c>
      <c r="P12" s="104">
        <v>141813.5111161544</v>
      </c>
      <c r="Q12" s="104">
        <v>3032.3060456748144</v>
      </c>
      <c r="R12" s="104">
        <v>3764.1635564774797</v>
      </c>
      <c r="S12" s="104">
        <v>42557.444212241178</v>
      </c>
      <c r="T12" s="104">
        <v>133412.9179705166</v>
      </c>
      <c r="U12" s="104">
        <v>3575.2444307396554</v>
      </c>
      <c r="V12" s="104">
        <v>1095.8521196171826</v>
      </c>
      <c r="W12" s="104">
        <v>812.89716278463584</v>
      </c>
      <c r="X12" s="104">
        <v>2536.6307475210647</v>
      </c>
      <c r="Y12" s="104">
        <v>1718.5033033470802</v>
      </c>
      <c r="Z12" s="104">
        <v>441.02048112511011</v>
      </c>
      <c r="AA12" s="104">
        <v>2983.4790457241188</v>
      </c>
      <c r="AB12" s="104">
        <v>1862.4292707468708</v>
      </c>
      <c r="AC12" s="103">
        <v>193539.38726594331</v>
      </c>
      <c r="AD12" s="103">
        <v>22179.567678921405</v>
      </c>
      <c r="AE12" s="104">
        <v>992.1332448002762</v>
      </c>
      <c r="AF12" s="104">
        <v>21187.434434121133</v>
      </c>
      <c r="AG12" s="103">
        <v>43165.318205260672</v>
      </c>
      <c r="AH12" s="103">
        <v>40105.751704380571</v>
      </c>
      <c r="AI12" s="104">
        <v>8382.5049047469274</v>
      </c>
      <c r="AJ12" s="104">
        <v>17268.524235388013</v>
      </c>
      <c r="AK12" s="104">
        <v>14454.722564245651</v>
      </c>
      <c r="AL12" s="103">
        <v>150977.62277569331</v>
      </c>
      <c r="AM12" s="104">
        <v>50644.634528034287</v>
      </c>
      <c r="AN12" s="104">
        <v>27941.6367902741</v>
      </c>
      <c r="AO12" s="104">
        <v>61815.654639624889</v>
      </c>
      <c r="AP12" s="104">
        <v>8914.0781146361296</v>
      </c>
      <c r="AQ12" s="104">
        <v>1661.6187031239024</v>
      </c>
      <c r="AR12" s="103">
        <v>13626.009484607874</v>
      </c>
      <c r="AS12" s="103">
        <v>6941.8665672204188</v>
      </c>
      <c r="AT12" s="104">
        <v>1490.5845643985313</v>
      </c>
      <c r="AU12" s="104">
        <v>1311.5259027586262</v>
      </c>
      <c r="AV12" s="104">
        <v>645.29259257129127</v>
      </c>
      <c r="AW12" s="104">
        <v>3494.4635074919711</v>
      </c>
      <c r="AX12" s="103">
        <v>2055.1888519064923</v>
      </c>
      <c r="AY12" s="104">
        <v>919.51605329489666</v>
      </c>
      <c r="AZ12" s="104">
        <v>429.7016713122261</v>
      </c>
      <c r="BA12" s="104">
        <v>705.97112729936953</v>
      </c>
      <c r="BB12" s="103">
        <v>3726.4798896997695</v>
      </c>
      <c r="BC12" s="104">
        <v>0</v>
      </c>
      <c r="BD12" s="103">
        <v>18907.3484935546</v>
      </c>
      <c r="BE12" s="104">
        <v>12004.040634554987</v>
      </c>
      <c r="BF12" s="104">
        <v>3844.7504910592947</v>
      </c>
      <c r="BG12" s="104">
        <v>1857.4277966148361</v>
      </c>
      <c r="BH12" s="104">
        <v>482.49674900510087</v>
      </c>
      <c r="BI12" s="104">
        <v>718.63282232038171</v>
      </c>
      <c r="BJ12" s="103">
        <v>16985.815928454875</v>
      </c>
      <c r="BK12" s="104">
        <v>7199.8273416197535</v>
      </c>
      <c r="BL12" s="104">
        <v>3380.0767106213298</v>
      </c>
      <c r="BM12" s="104">
        <v>403.82140327062291</v>
      </c>
      <c r="BN12" s="104">
        <v>6002.0904729431695</v>
      </c>
      <c r="BO12" s="103">
        <v>18080.650823217351</v>
      </c>
      <c r="BP12" s="103">
        <v>10380.845286810882</v>
      </c>
      <c r="BQ12" s="103">
        <v>20402.768154972488</v>
      </c>
      <c r="BR12" s="104">
        <v>13406.281353129292</v>
      </c>
      <c r="BS12" s="104">
        <v>6996.4868018431916</v>
      </c>
      <c r="BT12" s="103">
        <v>5875.5551884446131</v>
      </c>
      <c r="BU12" s="104">
        <v>2978.1634329125968</v>
      </c>
      <c r="BV12" s="104">
        <v>2897.3917555320145</v>
      </c>
      <c r="BW12" s="103">
        <v>7200.2572984692742</v>
      </c>
      <c r="BX12" s="104">
        <v>1590.6606119313831</v>
      </c>
      <c r="BY12" s="104">
        <v>671.59761523837085</v>
      </c>
      <c r="BZ12" s="104">
        <v>4937.9990712995204</v>
      </c>
      <c r="CA12" s="103">
        <v>1189.3292189747774</v>
      </c>
      <c r="CB12" s="103">
        <v>0</v>
      </c>
      <c r="CC12" s="102">
        <v>390259.95164765121</v>
      </c>
      <c r="CD12" s="104">
        <v>223499.60343783602</v>
      </c>
      <c r="CE12" s="104">
        <v>110443.53594166262</v>
      </c>
      <c r="CF12" s="104">
        <v>56316.812268152469</v>
      </c>
      <c r="CG12" s="102"/>
      <c r="CH12" s="101">
        <v>0</v>
      </c>
      <c r="CI12" s="105"/>
      <c r="CJ12" s="106"/>
      <c r="CK12" s="260">
        <v>1509220.1377957154</v>
      </c>
    </row>
    <row r="13" spans="1:89" s="1" customFormat="1" ht="18" customHeight="1" x14ac:dyDescent="0.25">
      <c r="A13" s="271"/>
      <c r="B13" s="32"/>
      <c r="C13" s="85"/>
      <c r="D13" s="85"/>
      <c r="E13" s="85"/>
      <c r="F13" s="85"/>
      <c r="G13" s="85"/>
      <c r="H13" s="85"/>
      <c r="I13" s="85"/>
      <c r="J13" s="107"/>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107"/>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108"/>
      <c r="CJ13" s="108"/>
      <c r="CK13" s="85"/>
    </row>
    <row r="14" spans="1:89" s="49" customFormat="1" ht="18" customHeight="1" x14ac:dyDescent="0.25">
      <c r="A14" s="272"/>
      <c r="B14" s="56"/>
      <c r="C14" s="57"/>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109"/>
      <c r="CJ14" s="109"/>
      <c r="CK14" s="58"/>
    </row>
    <row r="15" spans="1:89" s="49" customFormat="1" ht="18" customHeight="1" x14ac:dyDescent="0.25">
      <c r="A15" s="273"/>
      <c r="B15" s="59"/>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109"/>
      <c r="CJ15" s="109"/>
      <c r="CK15" s="58"/>
    </row>
    <row r="16" spans="1:89" s="49" customFormat="1" ht="18" customHeight="1" x14ac:dyDescent="0.25">
      <c r="A16" s="273"/>
      <c r="B16" s="59"/>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109"/>
      <c r="CJ16" s="109"/>
      <c r="CK16" s="58"/>
    </row>
    <row r="17" spans="1:89" s="60" customFormat="1" ht="18" customHeight="1" x14ac:dyDescent="0.25">
      <c r="A17" s="273"/>
      <c r="B17" s="59"/>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109"/>
      <c r="CJ17" s="109"/>
      <c r="CK17" s="58"/>
    </row>
  </sheetData>
  <dataConsolidate/>
  <conditionalFormatting sqref="C13:CJ13">
    <cfRule type="containsText" dxfId="3" priority="3" stopIfTrue="1" operator="containsText" text="Supply &lt; Use">
      <formula>NOT(ISERROR(SEARCH("Supply &lt; Use",C13)))</formula>
    </cfRule>
    <cfRule type="containsText" dxfId="2" priority="4" stopIfTrue="1" operator="containsText" text="Supply &gt; Use">
      <formula>NOT(ISERROR(SEARCH("Supply &gt; Use",C13)))</formula>
    </cfRule>
  </conditionalFormatting>
  <conditionalFormatting sqref="CK13">
    <cfRule type="containsText" dxfId="1" priority="1" stopIfTrue="1" operator="containsText" text="Supply &lt; Use">
      <formula>NOT(ISERROR(SEARCH("Supply &lt; Use",CK13)))</formula>
    </cfRule>
    <cfRule type="containsText" dxfId="0" priority="2" stopIfTrue="1" operator="containsText" text="Supply &gt; Use">
      <formula>NOT(ISERROR(SEARCH("Supply &gt; Use",CK13)))</formula>
    </cfRule>
  </conditionalFormatting>
  <dataValidations count="2">
    <dataValidation type="custom" allowBlank="1" showInputMessage="1" showErrorMessage="1" errorTitle="Wrong data input" error="Data entry is limited to numeric values._x000d__x000a_: symbol can be used for not available data." sqref="CH8:CH10 CG11:CG12 CK3:CK12 CH12" xr:uid="{00000000-0002-0000-0400-000000000000}">
      <formula1>OR(ISNUMBER(CG3),CG3=":")</formula1>
    </dataValidation>
    <dataValidation type="custom" allowBlank="1" showInputMessage="1" showErrorMessage="1" errorTitle="Wrong data input" error="Data entry is limited to positive values or zero._x000d__x000a_: symbol can be used for not available data." sqref="C3:CB5 CC6:CF6 C7:CB12 CC10:CF12" xr:uid="{00000000-0002-0000-0400-000001000000}">
      <formula1>OR(AND(ISNUMBER(C3),C3&gt;=0),C3=":")</formula1>
    </dataValidation>
  </dataValidations>
  <pageMargins left="0.39370078740157483" right="0.19685039370078741" top="0.19685039370078741" bottom="0.19685039370078741" header="0.31496062992125984" footer="0.31496062992125984"/>
  <pageSetup paperSize="9" scale="41" fitToWidth="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_E">
    <tabColor theme="0"/>
    <pageSetUpPr fitToPage="1"/>
  </sheetPr>
  <dimension ref="A1:H31"/>
  <sheetViews>
    <sheetView showGridLines="0" zoomScale="85" zoomScaleNormal="85" workbookViewId="0">
      <selection activeCell="C1" sqref="C1"/>
    </sheetView>
  </sheetViews>
  <sheetFormatPr defaultColWidth="11.42578125" defaultRowHeight="14.25" x14ac:dyDescent="0.25"/>
  <cols>
    <col min="1" max="1" width="8.85546875" style="304" customWidth="1"/>
    <col min="2" max="2" width="3.5703125" style="312" customWidth="1"/>
    <col min="3" max="3" width="92.5703125" style="197" customWidth="1"/>
    <col min="4" max="4" width="19.85546875" style="198" customWidth="1"/>
    <col min="5" max="8" width="11.42578125" style="198"/>
    <col min="9" max="16384" width="11.42578125" style="199"/>
  </cols>
  <sheetData>
    <row r="1" spans="1:8" s="193" customFormat="1" ht="75" customHeight="1" x14ac:dyDescent="0.25">
      <c r="A1" s="392"/>
      <c r="B1" s="393"/>
      <c r="C1" s="223" t="s">
        <v>304</v>
      </c>
      <c r="D1" s="247"/>
      <c r="E1" s="191"/>
      <c r="F1" s="192"/>
      <c r="G1" s="192"/>
      <c r="H1" s="192"/>
    </row>
    <row r="2" spans="1:8" s="193" customFormat="1" ht="18" customHeight="1" x14ac:dyDescent="0.25">
      <c r="A2" s="392"/>
      <c r="B2" s="393"/>
      <c r="C2" s="223"/>
      <c r="D2" s="247"/>
      <c r="E2" s="236"/>
      <c r="F2" s="59"/>
      <c r="G2" s="192"/>
      <c r="H2" s="192"/>
    </row>
    <row r="3" spans="1:8" s="193" customFormat="1" ht="18" customHeight="1" x14ac:dyDescent="0.25">
      <c r="A3" s="394"/>
      <c r="B3" s="395"/>
      <c r="C3" s="255"/>
      <c r="D3" s="247"/>
      <c r="E3" s="191"/>
      <c r="F3" s="192"/>
      <c r="G3" s="192"/>
      <c r="H3" s="192"/>
    </row>
    <row r="4" spans="1:8" s="195" customFormat="1" ht="36" customHeight="1" x14ac:dyDescent="0.25">
      <c r="A4" s="288">
        <v>1</v>
      </c>
      <c r="B4" s="305" t="s">
        <v>150</v>
      </c>
      <c r="C4" s="237" t="s">
        <v>305</v>
      </c>
      <c r="D4" s="248">
        <v>2287648.0573483785</v>
      </c>
      <c r="E4" s="245"/>
      <c r="F4" s="194"/>
      <c r="G4" s="194"/>
      <c r="H4" s="194"/>
    </row>
    <row r="5" spans="1:8" s="195" customFormat="1" ht="36" customHeight="1" x14ac:dyDescent="0.25">
      <c r="A5" s="288">
        <v>2</v>
      </c>
      <c r="B5" s="305" t="s">
        <v>151</v>
      </c>
      <c r="C5" s="238" t="s">
        <v>306</v>
      </c>
      <c r="D5" s="248">
        <v>51303.422555040197</v>
      </c>
      <c r="E5" s="245"/>
      <c r="F5" s="194"/>
      <c r="G5" s="194"/>
      <c r="H5" s="194"/>
    </row>
    <row r="6" spans="1:8" s="195" customFormat="1" ht="36" customHeight="1" x14ac:dyDescent="0.3">
      <c r="A6" s="289">
        <v>2.1</v>
      </c>
      <c r="B6" s="306" t="s">
        <v>152</v>
      </c>
      <c r="C6" s="239" t="s">
        <v>307</v>
      </c>
      <c r="D6" s="249">
        <v>0</v>
      </c>
      <c r="E6" s="219"/>
      <c r="F6" s="194"/>
      <c r="G6" s="194"/>
      <c r="H6" s="194"/>
    </row>
    <row r="7" spans="1:8" s="195" customFormat="1" ht="36" customHeight="1" x14ac:dyDescent="0.25">
      <c r="A7" s="290">
        <v>2.2000000000000002</v>
      </c>
      <c r="B7" s="307" t="s">
        <v>153</v>
      </c>
      <c r="C7" s="240" t="s">
        <v>308</v>
      </c>
      <c r="D7" s="250">
        <v>47703.707302681854</v>
      </c>
      <c r="E7" s="245"/>
      <c r="F7" s="194"/>
      <c r="G7" s="194"/>
      <c r="H7" s="194"/>
    </row>
    <row r="8" spans="1:8" s="195" customFormat="1" ht="36" customHeight="1" x14ac:dyDescent="0.25">
      <c r="A8" s="290">
        <v>2.2999999999999998</v>
      </c>
      <c r="B8" s="307" t="s">
        <v>154</v>
      </c>
      <c r="C8" s="240" t="s">
        <v>309</v>
      </c>
      <c r="D8" s="250">
        <v>3599.7152523583432</v>
      </c>
      <c r="E8" s="245"/>
      <c r="F8" s="194"/>
      <c r="G8" s="194"/>
      <c r="H8" s="194"/>
    </row>
    <row r="9" spans="1:8" s="195" customFormat="1" ht="36" customHeight="1" x14ac:dyDescent="0.25">
      <c r="A9" s="291">
        <v>2.4</v>
      </c>
      <c r="B9" s="308" t="s">
        <v>155</v>
      </c>
      <c r="C9" s="241" t="s">
        <v>310</v>
      </c>
      <c r="D9" s="251">
        <v>0</v>
      </c>
      <c r="E9" s="245"/>
      <c r="F9" s="194"/>
      <c r="G9" s="194"/>
      <c r="H9" s="194"/>
    </row>
    <row r="10" spans="1:8" s="195" customFormat="1" ht="36" customHeight="1" x14ac:dyDescent="0.25">
      <c r="A10" s="292">
        <v>3</v>
      </c>
      <c r="B10" s="305" t="s">
        <v>156</v>
      </c>
      <c r="C10" s="238" t="s">
        <v>311</v>
      </c>
      <c r="D10" s="248">
        <v>79380.577919630654</v>
      </c>
      <c r="E10" s="245"/>
      <c r="F10" s="194"/>
      <c r="G10" s="194"/>
      <c r="H10" s="194"/>
    </row>
    <row r="11" spans="1:8" s="195" customFormat="1" ht="36" customHeight="1" x14ac:dyDescent="0.25">
      <c r="A11" s="293">
        <v>3.1</v>
      </c>
      <c r="B11" s="306" t="s">
        <v>157</v>
      </c>
      <c r="C11" s="239" t="s">
        <v>312</v>
      </c>
      <c r="D11" s="249">
        <v>77277.320237063075</v>
      </c>
      <c r="E11" s="245"/>
      <c r="F11" s="194"/>
      <c r="G11" s="194"/>
      <c r="H11" s="194"/>
    </row>
    <row r="12" spans="1:8" s="195" customFormat="1" ht="36" customHeight="1" x14ac:dyDescent="0.25">
      <c r="A12" s="294">
        <v>3.2</v>
      </c>
      <c r="B12" s="307" t="s">
        <v>158</v>
      </c>
      <c r="C12" s="242" t="s">
        <v>313</v>
      </c>
      <c r="D12" s="250">
        <v>2103.2576825675837</v>
      </c>
      <c r="E12" s="245"/>
      <c r="F12" s="194"/>
      <c r="G12" s="194"/>
      <c r="H12" s="194"/>
    </row>
    <row r="13" spans="1:8" s="195" customFormat="1" ht="36" customHeight="1" x14ac:dyDescent="0.25">
      <c r="A13" s="295">
        <v>3.3</v>
      </c>
      <c r="B13" s="308" t="s">
        <v>159</v>
      </c>
      <c r="C13" s="243" t="s">
        <v>314</v>
      </c>
      <c r="D13" s="251">
        <v>0</v>
      </c>
      <c r="E13" s="245"/>
      <c r="F13" s="194"/>
      <c r="G13" s="194"/>
      <c r="H13" s="194"/>
    </row>
    <row r="14" spans="1:8" s="195" customFormat="1" ht="36" customHeight="1" x14ac:dyDescent="0.25">
      <c r="A14" s="296">
        <v>4</v>
      </c>
      <c r="B14" s="305" t="s">
        <v>160</v>
      </c>
      <c r="C14" s="238" t="s">
        <v>315</v>
      </c>
      <c r="D14" s="248">
        <v>74003.799287031172</v>
      </c>
      <c r="E14" s="246"/>
      <c r="F14" s="194"/>
      <c r="G14" s="194"/>
      <c r="H14" s="194"/>
    </row>
    <row r="15" spans="1:8" s="195" customFormat="1" ht="36" customHeight="1" x14ac:dyDescent="0.25">
      <c r="A15" s="297" t="s">
        <v>2</v>
      </c>
      <c r="B15" s="309" t="s">
        <v>161</v>
      </c>
      <c r="C15" s="244" t="s">
        <v>316</v>
      </c>
      <c r="D15" s="252">
        <v>0</v>
      </c>
      <c r="E15" s="246"/>
      <c r="F15" s="194"/>
      <c r="G15" s="194"/>
      <c r="H15" s="194"/>
    </row>
    <row r="16" spans="1:8" s="195" customFormat="1" ht="36" customHeight="1" x14ac:dyDescent="0.25">
      <c r="A16" s="298">
        <v>5</v>
      </c>
      <c r="B16" s="310" t="s">
        <v>162</v>
      </c>
      <c r="C16" s="253" t="s">
        <v>317</v>
      </c>
      <c r="D16" s="254"/>
      <c r="E16" s="245"/>
      <c r="F16" s="194"/>
      <c r="G16" s="194"/>
      <c r="H16" s="194"/>
    </row>
    <row r="17" spans="1:8" s="195" customFormat="1" ht="12.75" x14ac:dyDescent="0.25">
      <c r="A17" s="299"/>
      <c r="B17" s="311"/>
      <c r="C17" s="196"/>
      <c r="D17" s="196"/>
      <c r="E17" s="194"/>
      <c r="F17" s="194"/>
      <c r="G17" s="194"/>
      <c r="H17" s="194"/>
    </row>
    <row r="19" spans="1:8" x14ac:dyDescent="0.25">
      <c r="A19" s="300" t="s">
        <v>332</v>
      </c>
    </row>
    <row r="20" spans="1:8" x14ac:dyDescent="0.25">
      <c r="A20" s="301" t="s">
        <v>3</v>
      </c>
      <c r="C20" s="302" t="s">
        <v>321</v>
      </c>
      <c r="D20" s="200"/>
    </row>
    <row r="21" spans="1:8" x14ac:dyDescent="0.25">
      <c r="A21" s="301" t="s">
        <v>4</v>
      </c>
      <c r="C21" s="302" t="s">
        <v>322</v>
      </c>
      <c r="D21" s="200"/>
    </row>
    <row r="22" spans="1:8" x14ac:dyDescent="0.25">
      <c r="A22" s="301" t="s">
        <v>5</v>
      </c>
      <c r="C22" s="302" t="s">
        <v>323</v>
      </c>
      <c r="D22" s="200"/>
    </row>
    <row r="23" spans="1:8" ht="67.5" customHeight="1" x14ac:dyDescent="0.25">
      <c r="A23" s="301" t="s">
        <v>6</v>
      </c>
      <c r="C23" s="391" t="s">
        <v>324</v>
      </c>
      <c r="D23" s="391"/>
      <c r="E23" s="261"/>
    </row>
    <row r="24" spans="1:8" x14ac:dyDescent="0.25">
      <c r="A24" s="301" t="s">
        <v>7</v>
      </c>
      <c r="C24" s="302" t="s">
        <v>325</v>
      </c>
      <c r="D24" s="200"/>
    </row>
    <row r="25" spans="1:8" x14ac:dyDescent="0.25">
      <c r="A25" s="301" t="s">
        <v>8</v>
      </c>
      <c r="C25" s="302" t="s">
        <v>326</v>
      </c>
      <c r="D25" s="200"/>
    </row>
    <row r="26" spans="1:8" x14ac:dyDescent="0.25">
      <c r="A26" s="301" t="s">
        <v>9</v>
      </c>
      <c r="C26" s="302" t="s">
        <v>327</v>
      </c>
      <c r="D26" s="200"/>
    </row>
    <row r="27" spans="1:8" x14ac:dyDescent="0.25">
      <c r="A27" s="301" t="s">
        <v>10</v>
      </c>
      <c r="C27" s="302" t="s">
        <v>328</v>
      </c>
      <c r="D27" s="200"/>
    </row>
    <row r="28" spans="1:8" ht="32.25" customHeight="1" x14ac:dyDescent="0.25">
      <c r="A28" s="301" t="s">
        <v>11</v>
      </c>
      <c r="C28" s="396" t="s">
        <v>329</v>
      </c>
      <c r="D28" s="396"/>
    </row>
    <row r="29" spans="1:8" ht="36" customHeight="1" x14ac:dyDescent="0.25">
      <c r="A29" s="301" t="s">
        <v>12</v>
      </c>
      <c r="C29" s="391" t="s">
        <v>330</v>
      </c>
      <c r="D29" s="391"/>
      <c r="E29" s="261"/>
    </row>
    <row r="30" spans="1:8" ht="27.75" customHeight="1" x14ac:dyDescent="0.25">
      <c r="A30" s="301" t="s">
        <v>13</v>
      </c>
      <c r="C30" s="391" t="s">
        <v>331</v>
      </c>
      <c r="D30" s="391"/>
      <c r="E30" s="261"/>
    </row>
    <row r="31" spans="1:8" x14ac:dyDescent="0.25">
      <c r="A31" s="303"/>
      <c r="B31" s="313"/>
    </row>
  </sheetData>
  <mergeCells count="7">
    <mergeCell ref="C29:D29"/>
    <mergeCell ref="C30:D30"/>
    <mergeCell ref="A2:B2"/>
    <mergeCell ref="A3:B3"/>
    <mergeCell ref="A1:B1"/>
    <mergeCell ref="C23:D23"/>
    <mergeCell ref="C28:D28"/>
  </mergeCells>
  <dataValidations count="2">
    <dataValidation type="custom" allowBlank="1" showInputMessage="1" showErrorMessage="1" errorTitle="Wrong data input" error="Data entry is limited to positive values or zero._x000d__x000a_: symbol can be used for not available data." sqref="D15:D16 D10:D13 D4" xr:uid="{00000000-0002-0000-0500-000000000000}">
      <formula1>OR(AND(ISNUMBER(D4),D4&gt;=0),D4=":")</formula1>
    </dataValidation>
    <dataValidation type="custom" allowBlank="1" showInputMessage="1" showErrorMessage="1" errorTitle="Wrong data input" error="Data entry is limited to numeric values._x000d__x000a_: symbol can be used for not available data." sqref="D14 D5:D9" xr:uid="{00000000-0002-0000-0500-000001000000}">
      <formula1>OR(ISNUMBER(D5),D5=":")</formula1>
    </dataValidation>
  </dataValidations>
  <pageMargins left="0.70866141732283472" right="0.70866141732283472" top="0.39370078740157483" bottom="0.39370078740157483" header="0.31496062992125984" footer="0.31496062992125984"/>
  <pageSetup paperSize="9"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B7A98-2C24-42C1-B9E2-59CCB3A6C864}">
  <sheetPr>
    <tabColor theme="0"/>
    <outlinePr summaryBelow="0" summaryRight="0"/>
  </sheetPr>
  <dimension ref="A1:CL20"/>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386" customWidth="1"/>
    <col min="2" max="2" width="50.7109375" style="387" customWidth="1"/>
    <col min="3" max="47" width="14.85546875" style="388" customWidth="1"/>
    <col min="48" max="48" width="15.85546875" style="388" customWidth="1"/>
    <col min="49" max="78" width="14.85546875" style="388" customWidth="1"/>
    <col min="79" max="79" width="15.85546875" style="388" customWidth="1"/>
    <col min="80" max="86" width="14.85546875" style="388" customWidth="1"/>
    <col min="87" max="87" width="18.5703125" style="388" customWidth="1"/>
    <col min="88" max="89" width="14.85546875" style="388" customWidth="1"/>
    <col min="90" max="16384" width="11.42578125" style="3"/>
  </cols>
  <sheetData>
    <row r="1" spans="1:90" s="354" customFormat="1" ht="195" customHeight="1" x14ac:dyDescent="0.25">
      <c r="A1" s="351"/>
      <c r="B1" s="352"/>
      <c r="C1" s="218" t="s">
        <v>200</v>
      </c>
      <c r="D1" s="221" t="s">
        <v>274</v>
      </c>
      <c r="E1" s="222" t="s">
        <v>201</v>
      </c>
      <c r="F1" s="222" t="s">
        <v>202</v>
      </c>
      <c r="G1" s="222" t="s">
        <v>203</v>
      </c>
      <c r="H1" s="221" t="s">
        <v>204</v>
      </c>
      <c r="I1" s="221" t="s">
        <v>205</v>
      </c>
      <c r="J1" s="222" t="s">
        <v>206</v>
      </c>
      <c r="K1" s="222" t="s">
        <v>207</v>
      </c>
      <c r="L1" s="222" t="s">
        <v>208</v>
      </c>
      <c r="M1" s="222" t="s">
        <v>209</v>
      </c>
      <c r="N1" s="222" t="s">
        <v>210</v>
      </c>
      <c r="O1" s="222" t="s">
        <v>211</v>
      </c>
      <c r="P1" s="222" t="s">
        <v>212</v>
      </c>
      <c r="Q1" s="222" t="s">
        <v>213</v>
      </c>
      <c r="R1" s="222" t="s">
        <v>214</v>
      </c>
      <c r="S1" s="222" t="s">
        <v>215</v>
      </c>
      <c r="T1" s="222" t="s">
        <v>216</v>
      </c>
      <c r="U1" s="222" t="s">
        <v>217</v>
      </c>
      <c r="V1" s="222" t="s">
        <v>218</v>
      </c>
      <c r="W1" s="222" t="s">
        <v>219</v>
      </c>
      <c r="X1" s="222" t="s">
        <v>220</v>
      </c>
      <c r="Y1" s="222" t="s">
        <v>221</v>
      </c>
      <c r="Z1" s="222" t="s">
        <v>222</v>
      </c>
      <c r="AA1" s="222" t="s">
        <v>223</v>
      </c>
      <c r="AB1" s="222" t="s">
        <v>224</v>
      </c>
      <c r="AC1" s="221" t="s">
        <v>225</v>
      </c>
      <c r="AD1" s="221" t="s">
        <v>275</v>
      </c>
      <c r="AE1" s="222" t="s">
        <v>226</v>
      </c>
      <c r="AF1" s="222" t="s">
        <v>227</v>
      </c>
      <c r="AG1" s="221" t="s">
        <v>228</v>
      </c>
      <c r="AH1" s="221" t="s">
        <v>276</v>
      </c>
      <c r="AI1" s="222" t="s">
        <v>229</v>
      </c>
      <c r="AJ1" s="222" t="s">
        <v>230</v>
      </c>
      <c r="AK1" s="222" t="s">
        <v>231</v>
      </c>
      <c r="AL1" s="221" t="s">
        <v>277</v>
      </c>
      <c r="AM1" s="222" t="s">
        <v>232</v>
      </c>
      <c r="AN1" s="222" t="s">
        <v>233</v>
      </c>
      <c r="AO1" s="222" t="s">
        <v>234</v>
      </c>
      <c r="AP1" s="222" t="s">
        <v>235</v>
      </c>
      <c r="AQ1" s="222" t="s">
        <v>236</v>
      </c>
      <c r="AR1" s="221" t="s">
        <v>237</v>
      </c>
      <c r="AS1" s="221" t="s">
        <v>278</v>
      </c>
      <c r="AT1" s="222" t="s">
        <v>238</v>
      </c>
      <c r="AU1" s="222" t="s">
        <v>239</v>
      </c>
      <c r="AV1" s="222" t="s">
        <v>240</v>
      </c>
      <c r="AW1" s="222" t="s">
        <v>241</v>
      </c>
      <c r="AX1" s="221" t="s">
        <v>279</v>
      </c>
      <c r="AY1" s="222" t="s">
        <v>242</v>
      </c>
      <c r="AZ1" s="222" t="s">
        <v>243</v>
      </c>
      <c r="BA1" s="222" t="s">
        <v>244</v>
      </c>
      <c r="BB1" s="221" t="s">
        <v>245</v>
      </c>
      <c r="BC1" s="222" t="s">
        <v>318</v>
      </c>
      <c r="BD1" s="221" t="s">
        <v>280</v>
      </c>
      <c r="BE1" s="222" t="s">
        <v>246</v>
      </c>
      <c r="BF1" s="222" t="s">
        <v>247</v>
      </c>
      <c r="BG1" s="222" t="s">
        <v>248</v>
      </c>
      <c r="BH1" s="222" t="s">
        <v>249</v>
      </c>
      <c r="BI1" s="222" t="s">
        <v>250</v>
      </c>
      <c r="BJ1" s="221" t="s">
        <v>281</v>
      </c>
      <c r="BK1" s="222" t="s">
        <v>251</v>
      </c>
      <c r="BL1" s="222" t="s">
        <v>252</v>
      </c>
      <c r="BM1" s="222" t="s">
        <v>253</v>
      </c>
      <c r="BN1" s="222" t="s">
        <v>254</v>
      </c>
      <c r="BO1" s="221" t="s">
        <v>255</v>
      </c>
      <c r="BP1" s="221" t="s">
        <v>256</v>
      </c>
      <c r="BQ1" s="221" t="s">
        <v>282</v>
      </c>
      <c r="BR1" s="222" t="s">
        <v>257</v>
      </c>
      <c r="BS1" s="222" t="s">
        <v>258</v>
      </c>
      <c r="BT1" s="221" t="s">
        <v>283</v>
      </c>
      <c r="BU1" s="222" t="s">
        <v>259</v>
      </c>
      <c r="BV1" s="222" t="s">
        <v>260</v>
      </c>
      <c r="BW1" s="221" t="s">
        <v>284</v>
      </c>
      <c r="BX1" s="222" t="s">
        <v>261</v>
      </c>
      <c r="BY1" s="222" t="s">
        <v>262</v>
      </c>
      <c r="BZ1" s="222" t="s">
        <v>263</v>
      </c>
      <c r="CA1" s="221" t="s">
        <v>264</v>
      </c>
      <c r="CB1" s="221" t="s">
        <v>265</v>
      </c>
      <c r="CC1" s="221" t="s">
        <v>289</v>
      </c>
      <c r="CD1" s="222" t="s">
        <v>290</v>
      </c>
      <c r="CE1" s="222" t="s">
        <v>291</v>
      </c>
      <c r="CF1" s="262" t="s">
        <v>292</v>
      </c>
      <c r="CG1" s="263" t="s">
        <v>293</v>
      </c>
      <c r="CH1" s="117" t="s">
        <v>294</v>
      </c>
      <c r="CI1" s="263" t="s">
        <v>295</v>
      </c>
      <c r="CJ1" s="353" t="s">
        <v>285</v>
      </c>
      <c r="CK1" s="217" t="s">
        <v>199</v>
      </c>
    </row>
    <row r="2" spans="1:90" s="354" customFormat="1" ht="26.25" customHeight="1" x14ac:dyDescent="0.25">
      <c r="A2" s="355"/>
      <c r="B2" s="356"/>
      <c r="C2" s="357" t="s">
        <v>57</v>
      </c>
      <c r="D2" s="318" t="s">
        <v>58</v>
      </c>
      <c r="E2" s="319" t="s">
        <v>59</v>
      </c>
      <c r="F2" s="319" t="s">
        <v>60</v>
      </c>
      <c r="G2" s="319" t="s">
        <v>61</v>
      </c>
      <c r="H2" s="318" t="s">
        <v>62</v>
      </c>
      <c r="I2" s="318" t="s">
        <v>63</v>
      </c>
      <c r="J2" s="319" t="s">
        <v>64</v>
      </c>
      <c r="K2" s="319" t="s">
        <v>65</v>
      </c>
      <c r="L2" s="319" t="s">
        <v>66</v>
      </c>
      <c r="M2" s="319" t="s">
        <v>67</v>
      </c>
      <c r="N2" s="319" t="s">
        <v>68</v>
      </c>
      <c r="O2" s="319" t="s">
        <v>69</v>
      </c>
      <c r="P2" s="319" t="s">
        <v>70</v>
      </c>
      <c r="Q2" s="319" t="s">
        <v>71</v>
      </c>
      <c r="R2" s="319" t="s">
        <v>72</v>
      </c>
      <c r="S2" s="319" t="s">
        <v>73</v>
      </c>
      <c r="T2" s="319" t="s">
        <v>74</v>
      </c>
      <c r="U2" s="319" t="s">
        <v>75</v>
      </c>
      <c r="V2" s="319" t="s">
        <v>76</v>
      </c>
      <c r="W2" s="319" t="s">
        <v>77</v>
      </c>
      <c r="X2" s="319" t="s">
        <v>78</v>
      </c>
      <c r="Y2" s="319" t="s">
        <v>79</v>
      </c>
      <c r="Z2" s="319" t="s">
        <v>80</v>
      </c>
      <c r="AA2" s="319" t="s">
        <v>81</v>
      </c>
      <c r="AB2" s="319" t="s">
        <v>82</v>
      </c>
      <c r="AC2" s="318" t="s">
        <v>83</v>
      </c>
      <c r="AD2" s="318" t="s">
        <v>84</v>
      </c>
      <c r="AE2" s="319" t="s">
        <v>85</v>
      </c>
      <c r="AF2" s="319" t="s">
        <v>86</v>
      </c>
      <c r="AG2" s="318" t="s">
        <v>87</v>
      </c>
      <c r="AH2" s="318" t="s">
        <v>88</v>
      </c>
      <c r="AI2" s="319" t="s">
        <v>89</v>
      </c>
      <c r="AJ2" s="319" t="s">
        <v>90</v>
      </c>
      <c r="AK2" s="319" t="s">
        <v>91</v>
      </c>
      <c r="AL2" s="318" t="s">
        <v>92</v>
      </c>
      <c r="AM2" s="319" t="s">
        <v>93</v>
      </c>
      <c r="AN2" s="319" t="s">
        <v>94</v>
      </c>
      <c r="AO2" s="319" t="s">
        <v>95</v>
      </c>
      <c r="AP2" s="319" t="s">
        <v>96</v>
      </c>
      <c r="AQ2" s="319" t="s">
        <v>97</v>
      </c>
      <c r="AR2" s="318" t="s">
        <v>98</v>
      </c>
      <c r="AS2" s="318" t="s">
        <v>99</v>
      </c>
      <c r="AT2" s="319" t="s">
        <v>100</v>
      </c>
      <c r="AU2" s="319" t="s">
        <v>101</v>
      </c>
      <c r="AV2" s="319" t="s">
        <v>102</v>
      </c>
      <c r="AW2" s="319" t="s">
        <v>103</v>
      </c>
      <c r="AX2" s="318" t="s">
        <v>104</v>
      </c>
      <c r="AY2" s="319" t="s">
        <v>105</v>
      </c>
      <c r="AZ2" s="319" t="s">
        <v>106</v>
      </c>
      <c r="BA2" s="319" t="s">
        <v>107</v>
      </c>
      <c r="BB2" s="318" t="s">
        <v>108</v>
      </c>
      <c r="BC2" s="319" t="s">
        <v>109</v>
      </c>
      <c r="BD2" s="318" t="s">
        <v>110</v>
      </c>
      <c r="BE2" s="319" t="s">
        <v>111</v>
      </c>
      <c r="BF2" s="319" t="s">
        <v>112</v>
      </c>
      <c r="BG2" s="319" t="s">
        <v>113</v>
      </c>
      <c r="BH2" s="319" t="s">
        <v>114</v>
      </c>
      <c r="BI2" s="319" t="s">
        <v>115</v>
      </c>
      <c r="BJ2" s="318" t="s">
        <v>116</v>
      </c>
      <c r="BK2" s="319" t="s">
        <v>117</v>
      </c>
      <c r="BL2" s="319" t="s">
        <v>118</v>
      </c>
      <c r="BM2" s="319" t="s">
        <v>119</v>
      </c>
      <c r="BN2" s="319" t="s">
        <v>120</v>
      </c>
      <c r="BO2" s="318" t="s">
        <v>121</v>
      </c>
      <c r="BP2" s="318" t="s">
        <v>122</v>
      </c>
      <c r="BQ2" s="318" t="s">
        <v>123</v>
      </c>
      <c r="BR2" s="319" t="s">
        <v>124</v>
      </c>
      <c r="BS2" s="319" t="s">
        <v>125</v>
      </c>
      <c r="BT2" s="318" t="s">
        <v>126</v>
      </c>
      <c r="BU2" s="319" t="s">
        <v>127</v>
      </c>
      <c r="BV2" s="319" t="s">
        <v>128</v>
      </c>
      <c r="BW2" s="318" t="s">
        <v>129</v>
      </c>
      <c r="BX2" s="319" t="s">
        <v>130</v>
      </c>
      <c r="BY2" s="319" t="s">
        <v>131</v>
      </c>
      <c r="BZ2" s="319" t="s">
        <v>132</v>
      </c>
      <c r="CA2" s="318" t="s">
        <v>133</v>
      </c>
      <c r="CB2" s="318" t="s">
        <v>134</v>
      </c>
      <c r="CC2" s="318" t="s">
        <v>135</v>
      </c>
      <c r="CD2" s="319" t="s">
        <v>136</v>
      </c>
      <c r="CE2" s="319" t="s">
        <v>137</v>
      </c>
      <c r="CF2" s="319" t="s">
        <v>138</v>
      </c>
      <c r="CG2" s="358" t="s">
        <v>139</v>
      </c>
      <c r="CH2" s="320" t="s">
        <v>0</v>
      </c>
      <c r="CI2" s="358" t="s">
        <v>140</v>
      </c>
      <c r="CJ2" s="320" t="s">
        <v>141</v>
      </c>
      <c r="CK2" s="335" t="s">
        <v>142</v>
      </c>
    </row>
    <row r="3" spans="1:90" s="364" customFormat="1" ht="26.25" customHeight="1" x14ac:dyDescent="0.25">
      <c r="A3" s="359" t="s">
        <v>22</v>
      </c>
      <c r="B3" s="360" t="s">
        <v>356</v>
      </c>
      <c r="C3" s="361">
        <f>(Tabel_B1!C3+Tabel_B1!C11+Tabel_B1!C32)</f>
        <v>2324002.4325622381</v>
      </c>
      <c r="D3" s="361">
        <f>(Tabel_B1!D3+Tabel_B1!D11+Tabel_B1!D32)</f>
        <v>54565.651765831848</v>
      </c>
      <c r="E3" s="361">
        <f>(Tabel_B1!E3+Tabel_B1!E11+Tabel_B1!E32)</f>
        <v>8968.9179156649498</v>
      </c>
      <c r="F3" s="361">
        <f>(Tabel_B1!F3+Tabel_B1!F11+Tabel_B1!F32)</f>
        <v>45596.7338501669</v>
      </c>
      <c r="G3" s="361">
        <f>(Tabel_B1!G3+Tabel_B1!G11+Tabel_B1!G32)</f>
        <v>0</v>
      </c>
      <c r="H3" s="361">
        <f>(Tabel_B1!H3+Tabel_B1!H11+Tabel_B1!H32)</f>
        <v>0</v>
      </c>
      <c r="I3" s="361">
        <f>(Tabel_B1!I3+Tabel_B1!I11+Tabel_B1!I32)</f>
        <v>1579891.7939347222</v>
      </c>
      <c r="J3" s="361">
        <f>(Tabel_B1!J3+Tabel_B1!J11+Tabel_B1!J32)</f>
        <v>4800.0421676422829</v>
      </c>
      <c r="K3" s="361">
        <f>(Tabel_B1!K3+Tabel_B1!K11+Tabel_B1!K32)</f>
        <v>48.140500905148791</v>
      </c>
      <c r="L3" s="361">
        <f>(Tabel_B1!L3+Tabel_B1!L11+Tabel_B1!L32)</f>
        <v>1069.7812340974244</v>
      </c>
      <c r="M3" s="361">
        <f>(Tabel_B1!M3+Tabel_B1!M11+Tabel_B1!M32)</f>
        <v>6573.4408438880955</v>
      </c>
      <c r="N3" s="361">
        <f>(Tabel_B1!N3+Tabel_B1!N11+Tabel_B1!N32)</f>
        <v>3657.7375875748307</v>
      </c>
      <c r="O3" s="361">
        <f>(Tabel_B1!O3+Tabel_B1!O11+Tabel_B1!O32)</f>
        <v>1501304.8171349089</v>
      </c>
      <c r="P3" s="361">
        <f>(Tabel_B1!P3+Tabel_B1!P11+Tabel_B1!P32)</f>
        <v>17500.509274667518</v>
      </c>
      <c r="Q3" s="361">
        <f>(Tabel_B1!Q3+Tabel_B1!Q11+Tabel_B1!Q32)</f>
        <v>64.388903989181884</v>
      </c>
      <c r="R3" s="361">
        <f>(Tabel_B1!R3+Tabel_B1!R11+Tabel_B1!R32)</f>
        <v>1188.8074987793582</v>
      </c>
      <c r="S3" s="361">
        <f>(Tabel_B1!S3+Tabel_B1!S11+Tabel_B1!S32)</f>
        <v>131.10573044557211</v>
      </c>
      <c r="T3" s="361">
        <f>(Tabel_B1!T3+Tabel_B1!T11+Tabel_B1!T32)</f>
        <v>42590.383780471107</v>
      </c>
      <c r="U3" s="361">
        <f>(Tabel_B1!U3+Tabel_B1!U11+Tabel_B1!U32)</f>
        <v>10.917066904358451</v>
      </c>
      <c r="V3" s="361">
        <f>(Tabel_B1!V3+Tabel_B1!V11+Tabel_B1!V32)</f>
        <v>4.5631609666199946</v>
      </c>
      <c r="W3" s="361">
        <f>(Tabel_B1!W3+Tabel_B1!W11+Tabel_B1!W32)</f>
        <v>2.9470246941008162</v>
      </c>
      <c r="X3" s="361">
        <f>(Tabel_B1!X3+Tabel_B1!X11+Tabel_B1!X32)</f>
        <v>12.501821890032595</v>
      </c>
      <c r="Y3" s="361">
        <f>(Tabel_B1!Y3+Tabel_B1!Y11+Tabel_B1!Y32)</f>
        <v>7.4763904287338532</v>
      </c>
      <c r="Z3" s="361">
        <f>(Tabel_B1!Z3+Tabel_B1!Z11+Tabel_B1!Z32)</f>
        <v>0.85896214633518675</v>
      </c>
      <c r="AA3" s="361">
        <f>(Tabel_B1!AA3+Tabel_B1!AA11+Tabel_B1!AA32)</f>
        <v>918.53851123071934</v>
      </c>
      <c r="AB3" s="361">
        <f>(Tabel_B1!AB3+Tabel_B1!AB11+Tabel_B1!AB32)</f>
        <v>4.8363390918479059</v>
      </c>
      <c r="AC3" s="361">
        <f>(Tabel_B1!AC3+Tabel_B1!AC11+Tabel_B1!AC32)</f>
        <v>666224.66757435945</v>
      </c>
      <c r="AD3" s="361">
        <f>(Tabel_B1!AD3+Tabel_B1!AD11+Tabel_B1!AD32)</f>
        <v>22968.771986858079</v>
      </c>
      <c r="AE3" s="361">
        <f>(Tabel_B1!AE3+Tabel_B1!AE11+Tabel_B1!AE32)</f>
        <v>0.71892396064108488</v>
      </c>
      <c r="AF3" s="361">
        <f>(Tabel_B1!AF3+Tabel_B1!AF11+Tabel_B1!AF32)</f>
        <v>22968.053062897437</v>
      </c>
      <c r="AG3" s="361">
        <f>(Tabel_B1!AG3+Tabel_B1!AG11+Tabel_B1!AG32)</f>
        <v>61.537464293596273</v>
      </c>
      <c r="AH3" s="361">
        <f>(Tabel_B1!AH3+Tabel_B1!AH11+Tabel_B1!AH32)</f>
        <v>47.098562923582868</v>
      </c>
      <c r="AI3" s="361">
        <f>(Tabel_B1!AI3+Tabel_B1!AI11+Tabel_B1!AI32)</f>
        <v>0</v>
      </c>
      <c r="AJ3" s="361">
        <f>(Tabel_B1!AJ3+Tabel_B1!AJ11+Tabel_B1!AJ32)</f>
        <v>47.098562923582868</v>
      </c>
      <c r="AK3" s="361">
        <f>(Tabel_B1!AK3+Tabel_B1!AK11+Tabel_B1!AK32)</f>
        <v>0</v>
      </c>
      <c r="AL3" s="361">
        <f>(Tabel_B1!AL3+Tabel_B1!AL11+Tabel_B1!AL32)</f>
        <v>0</v>
      </c>
      <c r="AM3" s="361">
        <f>(Tabel_B1!AM3+Tabel_B1!AM11+Tabel_B1!AM32)</f>
        <v>0</v>
      </c>
      <c r="AN3" s="361">
        <f>(Tabel_B1!AN3+Tabel_B1!AN11+Tabel_B1!AN32)</f>
        <v>0</v>
      </c>
      <c r="AO3" s="361">
        <f>(Tabel_B1!AO3+Tabel_B1!AO11+Tabel_B1!AO32)</f>
        <v>0</v>
      </c>
      <c r="AP3" s="361">
        <f>(Tabel_B1!AP3+Tabel_B1!AP11+Tabel_B1!AP32)</f>
        <v>0</v>
      </c>
      <c r="AQ3" s="361">
        <f>(Tabel_B1!AQ3+Tabel_B1!AQ11+Tabel_B1!AQ32)</f>
        <v>0</v>
      </c>
      <c r="AR3" s="361">
        <f>(Tabel_B1!AR3+Tabel_B1!AR11+Tabel_B1!AR32)</f>
        <v>6.0902844628227877</v>
      </c>
      <c r="AS3" s="361">
        <f>(Tabel_B1!AS3+Tabel_B1!AS11+Tabel_B1!AS32)</f>
        <v>0.76145705067408198</v>
      </c>
      <c r="AT3" s="361">
        <f>(Tabel_B1!AT3+Tabel_B1!AT11+Tabel_B1!AT32)</f>
        <v>0</v>
      </c>
      <c r="AU3" s="361">
        <f>(Tabel_B1!AU3+Tabel_B1!AU11+Tabel_B1!AU32)</f>
        <v>0.76145705067408198</v>
      </c>
      <c r="AV3" s="361">
        <f>(Tabel_B1!AV3+Tabel_B1!AV11+Tabel_B1!AV32)</f>
        <v>0</v>
      </c>
      <c r="AW3" s="361">
        <f>(Tabel_B1!AW3+Tabel_B1!AW11+Tabel_B1!AW32)</f>
        <v>0</v>
      </c>
      <c r="AX3" s="361">
        <f>(Tabel_B1!AX3+Tabel_B1!AX11+Tabel_B1!AX32)</f>
        <v>0</v>
      </c>
      <c r="AY3" s="361">
        <f>(Tabel_B1!AY3+Tabel_B1!AY11+Tabel_B1!AY32)</f>
        <v>0</v>
      </c>
      <c r="AZ3" s="361">
        <f>(Tabel_B1!AZ3+Tabel_B1!AZ11+Tabel_B1!AZ32)</f>
        <v>0</v>
      </c>
      <c r="BA3" s="361">
        <f>(Tabel_B1!BA3+Tabel_B1!BA11+Tabel_B1!BA32)</f>
        <v>0</v>
      </c>
      <c r="BB3" s="361">
        <f>(Tabel_B1!BB3+Tabel_B1!BB11+Tabel_B1!BB32)</f>
        <v>0</v>
      </c>
      <c r="BC3" s="361">
        <f>(Tabel_B1!BC3+Tabel_B1!BC11+Tabel_B1!BC32)</f>
        <v>0</v>
      </c>
      <c r="BD3" s="361">
        <f>(Tabel_B1!BD3+Tabel_B1!BD11+Tabel_B1!BD32)</f>
        <v>0</v>
      </c>
      <c r="BE3" s="361">
        <f>(Tabel_B1!BE3+Tabel_B1!BE11+Tabel_B1!BE32)</f>
        <v>0</v>
      </c>
      <c r="BF3" s="361">
        <f>(Tabel_B1!BF3+Tabel_B1!BF11+Tabel_B1!BF32)</f>
        <v>0</v>
      </c>
      <c r="BG3" s="361">
        <f>(Tabel_B1!BG3+Tabel_B1!BG11+Tabel_B1!BG32)</f>
        <v>0</v>
      </c>
      <c r="BH3" s="361">
        <f>(Tabel_B1!BH3+Tabel_B1!BH11+Tabel_B1!BH32)</f>
        <v>0</v>
      </c>
      <c r="BI3" s="361">
        <f>(Tabel_B1!BI3+Tabel_B1!BI11+Tabel_B1!BI32)</f>
        <v>0</v>
      </c>
      <c r="BJ3" s="361">
        <f>(Tabel_B1!BJ3+Tabel_B1!BJ11+Tabel_B1!BJ32)</f>
        <v>0</v>
      </c>
      <c r="BK3" s="361">
        <f>(Tabel_B1!BK3+Tabel_B1!BK11+Tabel_B1!BK32)</f>
        <v>0</v>
      </c>
      <c r="BL3" s="361">
        <f>(Tabel_B1!BL3+Tabel_B1!BL11+Tabel_B1!BL32)</f>
        <v>0</v>
      </c>
      <c r="BM3" s="361">
        <f>(Tabel_B1!BM3+Tabel_B1!BM11+Tabel_B1!BM32)</f>
        <v>0</v>
      </c>
      <c r="BN3" s="361">
        <f>(Tabel_B1!BN3+Tabel_B1!BN11+Tabel_B1!BN32)</f>
        <v>0</v>
      </c>
      <c r="BO3" s="361">
        <f>(Tabel_B1!BO3+Tabel_B1!BO11+Tabel_B1!BO32)</f>
        <v>25.104429994386027</v>
      </c>
      <c r="BP3" s="361">
        <f>(Tabel_B1!BP3+Tabel_B1!BP11+Tabel_B1!BP32)</f>
        <v>9.1644925743946395</v>
      </c>
      <c r="BQ3" s="361">
        <f>(Tabel_B1!BQ3+Tabel_B1!BQ11+Tabel_B1!BQ32)</f>
        <v>193.34873091342516</v>
      </c>
      <c r="BR3" s="361">
        <f>(Tabel_B1!BR3+Tabel_B1!BR11+Tabel_B1!BR32)</f>
        <v>193.34873091342516</v>
      </c>
      <c r="BS3" s="361">
        <f>(Tabel_B1!BS3+Tabel_B1!BS11+Tabel_B1!BS32)</f>
        <v>0</v>
      </c>
      <c r="BT3" s="361">
        <f>(Tabel_B1!BT3+Tabel_B1!BT11+Tabel_B1!BT32)</f>
        <v>3.4573101098970844</v>
      </c>
      <c r="BU3" s="361">
        <f>(Tabel_B1!BU3+Tabel_B1!BU11+Tabel_B1!BU32)</f>
        <v>1.6828980016095378</v>
      </c>
      <c r="BV3" s="361">
        <f>(Tabel_B1!BV3+Tabel_B1!BV11+Tabel_B1!BV32)</f>
        <v>1.7744121082875464</v>
      </c>
      <c r="BW3" s="361">
        <f>(Tabel_B1!BW3+Tabel_B1!BW11+Tabel_B1!BW32)</f>
        <v>3.8831267552890241</v>
      </c>
      <c r="BX3" s="361">
        <f>(Tabel_B1!BX3+Tabel_B1!BX11+Tabel_B1!BX32)</f>
        <v>0.57245593476331746</v>
      </c>
      <c r="BY3" s="361">
        <f>(Tabel_B1!BY3+Tabel_B1!BY11+Tabel_B1!BY32)</f>
        <v>0</v>
      </c>
      <c r="BZ3" s="361">
        <f>(Tabel_B1!BZ3+Tabel_B1!BZ11+Tabel_B1!BZ32)</f>
        <v>3.3106708205257065</v>
      </c>
      <c r="CA3" s="361">
        <f>(Tabel_B1!CA3+Tabel_B1!CA11+Tabel_B1!CA32)</f>
        <v>1.1014413898166202</v>
      </c>
      <c r="CB3" s="361">
        <f>(Tabel_B1!CB3+Tabel_B1!CB11+Tabel_B1!CB32)</f>
        <v>0</v>
      </c>
      <c r="CC3" s="361">
        <f>(Tabel_B1!CC3+Tabel_B1!CC11+Tabel_B1!CC32)</f>
        <v>0</v>
      </c>
      <c r="CD3" s="361">
        <f>(Tabel_B1!CD3+Tabel_B1!CD11+Tabel_B1!CD32)</f>
        <v>0</v>
      </c>
      <c r="CE3" s="361">
        <f>(Tabel_B1!CE3+Tabel_B1!CE11+Tabel_B1!CE32)</f>
        <v>0</v>
      </c>
      <c r="CF3" s="361">
        <f>(Tabel_B1!CF3+Tabel_B1!CF11+Tabel_B1!CF32)</f>
        <v>0</v>
      </c>
      <c r="CG3" s="361">
        <f>(Tabel_B1!CG3+Tabel_B1!CG11+Tabel_B1!CG32)</f>
        <v>0</v>
      </c>
      <c r="CH3" s="362"/>
      <c r="CI3" s="363"/>
      <c r="CJ3" s="363"/>
      <c r="CK3" s="361"/>
    </row>
    <row r="4" spans="1:90" s="370" customFormat="1" ht="26.25" customHeight="1" x14ac:dyDescent="0.25">
      <c r="A4" s="365" t="s">
        <v>23</v>
      </c>
      <c r="B4" s="366" t="s">
        <v>355</v>
      </c>
      <c r="C4" s="367">
        <f>Tabel_A!C11+Tabel_A!C36</f>
        <v>2242822.4544466217</v>
      </c>
      <c r="D4" s="367">
        <f>Tabel_A!D11+Tabel_A!D36</f>
        <v>53135.181325900179</v>
      </c>
      <c r="E4" s="367">
        <f>Tabel_A!E11+Tabel_A!E36</f>
        <v>7447.982191421801</v>
      </c>
      <c r="F4" s="367">
        <f>Tabel_A!F11+Tabel_A!F36</f>
        <v>45596.7338501669</v>
      </c>
      <c r="G4" s="367">
        <f>Tabel_A!G11+Tabel_A!G36</f>
        <v>90.465284311483273</v>
      </c>
      <c r="H4" s="367">
        <f>Tabel_A!H11+Tabel_A!H36</f>
        <v>0</v>
      </c>
      <c r="I4" s="367">
        <f>Tabel_A!I11+Tabel_A!I36</f>
        <v>1864354.1625791299</v>
      </c>
      <c r="J4" s="367">
        <f>Tabel_A!J11+Tabel_A!J36</f>
        <v>9651.593538986639</v>
      </c>
      <c r="K4" s="367">
        <f>Tabel_A!K11+Tabel_A!K36</f>
        <v>80.239408067684153</v>
      </c>
      <c r="L4" s="367">
        <f>Tabel_A!L11+Tabel_A!L36</f>
        <v>677.16594354653137</v>
      </c>
      <c r="M4" s="367">
        <f>Tabel_A!M11+Tabel_A!M36</f>
        <v>6351.2327301404221</v>
      </c>
      <c r="N4" s="367">
        <f>Tabel_A!N11+Tabel_A!N36</f>
        <v>3280.9142816387334</v>
      </c>
      <c r="O4" s="367">
        <f>Tabel_A!O11+Tabel_A!O36</f>
        <v>1489353.4181213309</v>
      </c>
      <c r="P4" s="367">
        <f>Tabel_A!P11+Tabel_A!P36</f>
        <v>279052.06783820188</v>
      </c>
      <c r="Q4" s="367">
        <f>Tabel_A!Q11+Tabel_A!Q36</f>
        <v>52.90236132286639</v>
      </c>
      <c r="R4" s="367">
        <f>Tabel_A!R11+Tabel_A!R36</f>
        <v>752.93488434604433</v>
      </c>
      <c r="S4" s="367">
        <f>Tabel_A!S11+Tabel_A!S36</f>
        <v>3949.411089006092</v>
      </c>
      <c r="T4" s="367">
        <f>Tabel_A!T11+Tabel_A!T36</f>
        <v>69217.826274573163</v>
      </c>
      <c r="U4" s="367">
        <f>Tabel_A!U11+Tabel_A!U36</f>
        <v>26.705915329385451</v>
      </c>
      <c r="V4" s="367">
        <f>Tabel_A!V11+Tabel_A!V36</f>
        <v>3.8016288306849457</v>
      </c>
      <c r="W4" s="367">
        <f>Tabel_A!W11+Tabel_A!W36</f>
        <v>2.4687058743494408</v>
      </c>
      <c r="X4" s="367">
        <f>Tabel_A!X11+Tabel_A!X36</f>
        <v>19.066276866717303</v>
      </c>
      <c r="Y4" s="367">
        <f>Tabel_A!Y11+Tabel_A!Y36</f>
        <v>7.1479691872615421</v>
      </c>
      <c r="Z4" s="367">
        <f>Tabel_A!Z11+Tabel_A!Z36</f>
        <v>3.6793236537271339</v>
      </c>
      <c r="AA4" s="367">
        <f>Tabel_A!AA11+Tabel_A!AA36</f>
        <v>1865.2940219703542</v>
      </c>
      <c r="AB4" s="367">
        <f>Tabel_A!AB11+Tabel_A!AB36</f>
        <v>6.292266256592832</v>
      </c>
      <c r="AC4" s="367">
        <f>Tabel_A!AC11+Tabel_A!AC36</f>
        <v>307018.78649198945</v>
      </c>
      <c r="AD4" s="367">
        <f>Tabel_A!AD11+Tabel_A!AD36</f>
        <v>13955.328677839334</v>
      </c>
      <c r="AE4" s="367">
        <f>Tabel_A!AE11+Tabel_A!AE36</f>
        <v>0.29349659464888606</v>
      </c>
      <c r="AF4" s="367">
        <f>Tabel_A!AF11+Tabel_A!AF36</f>
        <v>13955.035181244686</v>
      </c>
      <c r="AG4" s="367">
        <f>Tabel_A!AG11+Tabel_A!AG36</f>
        <v>3436.3238689265568</v>
      </c>
      <c r="AH4" s="367">
        <f>Tabel_A!AH11+Tabel_A!AH36</f>
        <v>464.6107253557222</v>
      </c>
      <c r="AI4" s="367">
        <f>Tabel_A!AI11+Tabel_A!AI36</f>
        <v>355.96278842508445</v>
      </c>
      <c r="AJ4" s="367">
        <f>Tabel_A!AJ11+Tabel_A!AJ36</f>
        <v>108.64793693063774</v>
      </c>
      <c r="AK4" s="367">
        <f>Tabel_A!AK11+Tabel_A!AK36</f>
        <v>0</v>
      </c>
      <c r="AL4" s="367">
        <f>Tabel_A!AL11+Tabel_A!AL36</f>
        <v>0</v>
      </c>
      <c r="AM4" s="367">
        <f>Tabel_A!AM11+Tabel_A!AM36</f>
        <v>0</v>
      </c>
      <c r="AN4" s="367">
        <f>Tabel_A!AN11+Tabel_A!AN36</f>
        <v>0</v>
      </c>
      <c r="AO4" s="367">
        <f>Tabel_A!AO11+Tabel_A!AO36</f>
        <v>0</v>
      </c>
      <c r="AP4" s="367">
        <f>Tabel_A!AP11+Tabel_A!AP36</f>
        <v>0</v>
      </c>
      <c r="AQ4" s="367">
        <f>Tabel_A!AQ11+Tabel_A!AQ36</f>
        <v>0</v>
      </c>
      <c r="AR4" s="367">
        <f>Tabel_A!AR11+Tabel_A!AR36</f>
        <v>5.003819124882483</v>
      </c>
      <c r="AS4" s="367">
        <f>Tabel_A!AS11+Tabel_A!AS36</f>
        <v>111.18780147349126</v>
      </c>
      <c r="AT4" s="367">
        <f>Tabel_A!AT11+Tabel_A!AT36</f>
        <v>1.5070294045787913</v>
      </c>
      <c r="AU4" s="367">
        <f>Tabel_A!AU11+Tabel_A!AU36</f>
        <v>0.31086048536334682</v>
      </c>
      <c r="AV4" s="367">
        <f>Tabel_A!AV11+Tabel_A!AV36</f>
        <v>0</v>
      </c>
      <c r="AW4" s="367">
        <f>Tabel_A!AW11+Tabel_A!AW36</f>
        <v>109.36991158354913</v>
      </c>
      <c r="AX4" s="367">
        <f>Tabel_A!AX11+Tabel_A!AX36</f>
        <v>0</v>
      </c>
      <c r="AY4" s="367">
        <f>Tabel_A!AY11+Tabel_A!AY36</f>
        <v>0</v>
      </c>
      <c r="AZ4" s="367">
        <f>Tabel_A!AZ11+Tabel_A!AZ36</f>
        <v>0</v>
      </c>
      <c r="BA4" s="367">
        <f>Tabel_A!BA11+Tabel_A!BA36</f>
        <v>0</v>
      </c>
      <c r="BB4" s="367">
        <f>Tabel_A!BB11+Tabel_A!BB36</f>
        <v>41.106355490912343</v>
      </c>
      <c r="BC4" s="367">
        <f>Tabel_A!BC11+Tabel_A!BC36</f>
        <v>0</v>
      </c>
      <c r="BD4" s="367">
        <f>Tabel_A!BD11+Tabel_A!BD36</f>
        <v>66.063596838805054</v>
      </c>
      <c r="BE4" s="367">
        <f>Tabel_A!BE11+Tabel_A!BE36</f>
        <v>48.826296041189522</v>
      </c>
      <c r="BF4" s="367">
        <f>Tabel_A!BF11+Tabel_A!BF36</f>
        <v>1.7417114480046711</v>
      </c>
      <c r="BG4" s="367">
        <f>Tabel_A!BG11+Tabel_A!BG36</f>
        <v>15.49558934961086</v>
      </c>
      <c r="BH4" s="367">
        <f>Tabel_A!BH11+Tabel_A!BH36</f>
        <v>0</v>
      </c>
      <c r="BI4" s="367">
        <f>Tabel_A!BI11+Tabel_A!BI36</f>
        <v>0</v>
      </c>
      <c r="BJ4" s="367">
        <f>Tabel_A!BJ11+Tabel_A!BJ36</f>
        <v>44.303587334552788</v>
      </c>
      <c r="BK4" s="367">
        <f>Tabel_A!BK11+Tabel_A!BK36</f>
        <v>8.0453724403549618</v>
      </c>
      <c r="BL4" s="367">
        <f>Tabel_A!BL11+Tabel_A!BL36</f>
        <v>0</v>
      </c>
      <c r="BM4" s="367">
        <f>Tabel_A!BM11+Tabel_A!BM36</f>
        <v>0</v>
      </c>
      <c r="BN4" s="367">
        <f>Tabel_A!BN11+Tabel_A!BN36</f>
        <v>36.258214894197828</v>
      </c>
      <c r="BO4" s="367">
        <f>Tabel_A!BO11+Tabel_A!BO36</f>
        <v>20.563027323953168</v>
      </c>
      <c r="BP4" s="367">
        <f>Tabel_A!BP11+Tabel_A!BP36</f>
        <v>7.5296094120938504</v>
      </c>
      <c r="BQ4" s="367">
        <f>Tabel_A!BQ11+Tabel_A!BQ36</f>
        <v>158.8566319721518</v>
      </c>
      <c r="BR4" s="367">
        <f>Tabel_A!BR11+Tabel_A!BR36</f>
        <v>158.8566319721518</v>
      </c>
      <c r="BS4" s="367">
        <f>Tabel_A!BS11+Tabel_A!BS36</f>
        <v>0</v>
      </c>
      <c r="BT4" s="367">
        <f>Tabel_A!BT11+Tabel_A!BT36</f>
        <v>1.4114270763699619</v>
      </c>
      <c r="BU4" s="367">
        <f>Tabel_A!BU11+Tabel_A!BU36</f>
        <v>0.68703348289208221</v>
      </c>
      <c r="BV4" s="367">
        <f>Tabel_A!BV11+Tabel_A!BV36</f>
        <v>0.72439359347787968</v>
      </c>
      <c r="BW4" s="367">
        <f>Tabel_A!BW11+Tabel_A!BW36</f>
        <v>1.5852642861576314</v>
      </c>
      <c r="BX4" s="367">
        <f>Tabel_A!BX11+Tabel_A!BX36</f>
        <v>0.23370186088909292</v>
      </c>
      <c r="BY4" s="367">
        <f>Tabel_A!BY11+Tabel_A!BY36</f>
        <v>0</v>
      </c>
      <c r="BZ4" s="367">
        <f>Tabel_A!BZ11+Tabel_A!BZ36</f>
        <v>1.3515624252685385</v>
      </c>
      <c r="CA4" s="367">
        <f>Tabel_A!CA11+Tabel_A!CA36</f>
        <v>0.44965714709000087</v>
      </c>
      <c r="CB4" s="367">
        <f>Tabel_A!CB11+Tabel_A!CB36</f>
        <v>0</v>
      </c>
      <c r="CC4" s="367">
        <f>Tabel_A!CC11+Tabel_A!CC36</f>
        <v>0</v>
      </c>
      <c r="CD4" s="367">
        <f>Tabel_A!CD11+Tabel_A!CD36</f>
        <v>0</v>
      </c>
      <c r="CE4" s="367">
        <f>Tabel_A!CE11+Tabel_A!CE36</f>
        <v>0</v>
      </c>
      <c r="CF4" s="367">
        <f>Tabel_A!CF11+Tabel_A!CF36</f>
        <v>0</v>
      </c>
      <c r="CG4" s="367">
        <f>Tabel_A!CG11+Tabel_A!CG36</f>
        <v>0</v>
      </c>
      <c r="CH4" s="368"/>
      <c r="CI4" s="369"/>
      <c r="CJ4" s="369"/>
      <c r="CK4" s="368"/>
    </row>
    <row r="5" spans="1:90" s="370" customFormat="1" ht="26.25" customHeight="1" x14ac:dyDescent="0.25">
      <c r="A5" s="371" t="s">
        <v>24</v>
      </c>
      <c r="B5" s="366" t="s">
        <v>358</v>
      </c>
      <c r="C5" s="367">
        <f>Tabel_B2!C11+Tabel_B2!C33+Tabel_B2!C34</f>
        <v>1456257.9792921403</v>
      </c>
      <c r="D5" s="367">
        <f>Tabel_B2!D11+Tabel_B2!D33+Tabel_B2!D34</f>
        <v>45362.170166635951</v>
      </c>
      <c r="E5" s="367">
        <f>Tabel_B2!E11+Tabel_B2!E33+Tabel_B2!E34</f>
        <v>34577.81807060969</v>
      </c>
      <c r="F5" s="367">
        <f>Tabel_B2!F11+Tabel_B2!F33+Tabel_B2!F34</f>
        <v>7197.0549792035208</v>
      </c>
      <c r="G5" s="367">
        <f>Tabel_B2!G11+Tabel_B2!G33+Tabel_B2!G34</f>
        <v>3587.2971168227364</v>
      </c>
      <c r="H5" s="367">
        <f>Tabel_B2!H11+Tabel_B2!H33+Tabel_B2!H34</f>
        <v>6814.721961799537</v>
      </c>
      <c r="I5" s="367">
        <f>Tabel_B2!I11+Tabel_B2!I33+Tabel_B2!I34</f>
        <v>911452.85868263256</v>
      </c>
      <c r="J5" s="367">
        <f>Tabel_B2!J11+Tabel_B2!J33+Tabel_B2!J34</f>
        <v>67114.745792768663</v>
      </c>
      <c r="K5" s="367">
        <f>Tabel_B2!K11+Tabel_B2!K33+Tabel_B2!K34</f>
        <v>8165.6129402858978</v>
      </c>
      <c r="L5" s="367">
        <f>Tabel_B2!L11+Tabel_B2!L33+Tabel_B2!L34</f>
        <v>2568.4836742756352</v>
      </c>
      <c r="M5" s="367">
        <f>Tabel_B2!M11+Tabel_B2!M33+Tabel_B2!M34</f>
        <v>17617.384160231828</v>
      </c>
      <c r="N5" s="367">
        <f>Tabel_B2!N11+Tabel_B2!N33+Tabel_B2!N34</f>
        <v>8588.7628074217264</v>
      </c>
      <c r="O5" s="367">
        <f>Tabel_B2!O11+Tabel_B2!O33+Tabel_B2!O34</f>
        <v>89319.632627329498</v>
      </c>
      <c r="P5" s="367">
        <f>Tabel_B2!P11+Tabel_B2!P33+Tabel_B2!P34</f>
        <v>471751.82079011813</v>
      </c>
      <c r="Q5" s="367">
        <f>Tabel_B2!Q11+Tabel_B2!Q33+Tabel_B2!Q34</f>
        <v>7790.0405310030119</v>
      </c>
      <c r="R5" s="367">
        <f>Tabel_B2!R11+Tabel_B2!R33+Tabel_B2!R34</f>
        <v>3438.7553810081126</v>
      </c>
      <c r="S5" s="367">
        <f>Tabel_B2!S11+Tabel_B2!S33+Tabel_B2!S34</f>
        <v>64253.379186881015</v>
      </c>
      <c r="T5" s="367">
        <f>Tabel_B2!T11+Tabel_B2!T33+Tabel_B2!T34</f>
        <v>145423.65134995032</v>
      </c>
      <c r="U5" s="367">
        <f>Tabel_B2!U11+Tabel_B2!U33+Tabel_B2!U34</f>
        <v>5760.3792807414975</v>
      </c>
      <c r="V5" s="367">
        <f>Tabel_B2!V11+Tabel_B2!V33+Tabel_B2!V34</f>
        <v>1962.06959827985</v>
      </c>
      <c r="W5" s="367">
        <f>Tabel_B2!W11+Tabel_B2!W33+Tabel_B2!W34</f>
        <v>1430.7039493355887</v>
      </c>
      <c r="X5" s="367">
        <f>Tabel_B2!X11+Tabel_B2!X33+Tabel_B2!X34</f>
        <v>4840.0701263250285</v>
      </c>
      <c r="Y5" s="367">
        <f>Tabel_B2!Y11+Tabel_B2!Y33+Tabel_B2!Y34</f>
        <v>3229.6823982797955</v>
      </c>
      <c r="Z5" s="367">
        <f>Tabel_B2!Z11+Tabel_B2!Z33+Tabel_B2!Z34</f>
        <v>819.99669929497156</v>
      </c>
      <c r="AA5" s="367">
        <f>Tabel_B2!AA11+Tabel_B2!AA33+Tabel_B2!AA34</f>
        <v>4176.3071914896109</v>
      </c>
      <c r="AB5" s="367">
        <f>Tabel_B2!AB11+Tabel_B2!AB33+Tabel_B2!AB34</f>
        <v>3201.3801976124719</v>
      </c>
      <c r="AC5" s="367">
        <f>Tabel_B2!AC11+Tabel_B2!AC33+Tabel_B2!AC34</f>
        <v>26138.793485811864</v>
      </c>
      <c r="AD5" s="367">
        <f>Tabel_B2!AD11+Tabel_B2!AD33+Tabel_B2!AD34</f>
        <v>18924.276834782537</v>
      </c>
      <c r="AE5" s="367">
        <f>Tabel_B2!AE11+Tabel_B2!AE33+Tabel_B2!AE34</f>
        <v>2541.8464038098668</v>
      </c>
      <c r="AF5" s="367">
        <f>Tabel_B2!AF11+Tabel_B2!AF33+Tabel_B2!AF34</f>
        <v>16382.430430972672</v>
      </c>
      <c r="AG5" s="367">
        <f>Tabel_B2!AG11+Tabel_B2!AG33+Tabel_B2!AG34</f>
        <v>54341.081665905876</v>
      </c>
      <c r="AH5" s="367">
        <f>Tabel_B2!AH11+Tabel_B2!AH33+Tabel_B2!AH34</f>
        <v>59802.569517138531</v>
      </c>
      <c r="AI5" s="367">
        <f>Tabel_B2!AI11+Tabel_B2!AI33+Tabel_B2!AI34</f>
        <v>10673.549232558837</v>
      </c>
      <c r="AJ5" s="367">
        <f>Tabel_B2!AJ11+Tabel_B2!AJ33+Tabel_B2!AJ34</f>
        <v>22151.737311899669</v>
      </c>
      <c r="AK5" s="367">
        <f>Tabel_B2!AK11+Tabel_B2!AK33+Tabel_B2!AK34</f>
        <v>26977.282972680019</v>
      </c>
      <c r="AL5" s="367">
        <f>Tabel_B2!AL11+Tabel_B2!AL33+Tabel_B2!AL34</f>
        <v>160334.44438152082</v>
      </c>
      <c r="AM5" s="367">
        <f>Tabel_B2!AM11+Tabel_B2!AM33+Tabel_B2!AM34</f>
        <v>58032.653250595045</v>
      </c>
      <c r="AN5" s="367">
        <f>Tabel_B2!AN11+Tabel_B2!AN33+Tabel_B2!AN34</f>
        <v>27997.569640800648</v>
      </c>
      <c r="AO5" s="367">
        <f>Tabel_B2!AO11+Tabel_B2!AO33+Tabel_B2!AO34</f>
        <v>61807.991020512985</v>
      </c>
      <c r="AP5" s="367">
        <f>Tabel_B2!AP11+Tabel_B2!AP33+Tabel_B2!AP34</f>
        <v>9347.9652671512358</v>
      </c>
      <c r="AQ5" s="367">
        <f>Tabel_B2!AQ11+Tabel_B2!AQ33+Tabel_B2!AQ34</f>
        <v>3148.265202460917</v>
      </c>
      <c r="AR5" s="367">
        <f>Tabel_B2!AR11+Tabel_B2!AR33+Tabel_B2!AR34</f>
        <v>20892.587518608372</v>
      </c>
      <c r="AS5" s="367">
        <f>Tabel_B2!AS11+Tabel_B2!AS33+Tabel_B2!AS34</f>
        <v>9986.2977170135382</v>
      </c>
      <c r="AT5" s="367">
        <f>Tabel_B2!AT11+Tabel_B2!AT33+Tabel_B2!AT34</f>
        <v>1864.0444751124335</v>
      </c>
      <c r="AU5" s="367">
        <f>Tabel_B2!AU11+Tabel_B2!AU33+Tabel_B2!AU34</f>
        <v>1991.5249722827098</v>
      </c>
      <c r="AV5" s="367">
        <f>Tabel_B2!AV11+Tabel_B2!AV33+Tabel_B2!AV34</f>
        <v>1387.6484646999413</v>
      </c>
      <c r="AW5" s="367">
        <f>Tabel_B2!AW11+Tabel_B2!AW33+Tabel_B2!AW34</f>
        <v>4743.0798049184532</v>
      </c>
      <c r="AX5" s="367">
        <f>Tabel_B2!AX11+Tabel_B2!AX33+Tabel_B2!AX34</f>
        <v>3585.809349991674</v>
      </c>
      <c r="AY5" s="367">
        <f>Tabel_B2!AY11+Tabel_B2!AY33+Tabel_B2!AY34</f>
        <v>1714.9344167312747</v>
      </c>
      <c r="AZ5" s="367">
        <f>Tabel_B2!AZ11+Tabel_B2!AZ33+Tabel_B2!AZ34</f>
        <v>759.75750321062048</v>
      </c>
      <c r="BA5" s="367">
        <f>Tabel_B2!BA11+Tabel_B2!BA33+Tabel_B2!BA34</f>
        <v>1111.1174300497789</v>
      </c>
      <c r="BB5" s="367">
        <f>Tabel_B2!BB11+Tabel_B2!BB33+Tabel_B2!BB34</f>
        <v>3695.1322507147738</v>
      </c>
      <c r="BC5" s="367">
        <f>Tabel_B2!BC11+Tabel_B2!BC33+Tabel_B2!BC34</f>
        <v>0</v>
      </c>
      <c r="BD5" s="367">
        <f>Tabel_B2!BD11+Tabel_B2!BD33+Tabel_B2!BD34</f>
        <v>26558.162071433555</v>
      </c>
      <c r="BE5" s="367">
        <f>Tabel_B2!BE11+Tabel_B2!BE33+Tabel_B2!BE34</f>
        <v>17290.066180405698</v>
      </c>
      <c r="BF5" s="367">
        <f>Tabel_B2!BF11+Tabel_B2!BF33+Tabel_B2!BF34</f>
        <v>4659.135129547838</v>
      </c>
      <c r="BG5" s="367">
        <f>Tabel_B2!BG11+Tabel_B2!BG33+Tabel_B2!BG34</f>
        <v>2843.5223129929691</v>
      </c>
      <c r="BH5" s="367">
        <f>Tabel_B2!BH11+Tabel_B2!BH33+Tabel_B2!BH34</f>
        <v>695.42521061801006</v>
      </c>
      <c r="BI5" s="367">
        <f>Tabel_B2!BI11+Tabel_B2!BI33+Tabel_B2!BI34</f>
        <v>1070.0132378690444</v>
      </c>
      <c r="BJ5" s="367">
        <f>Tabel_B2!BJ11+Tabel_B2!BJ33+Tabel_B2!BJ34</f>
        <v>18954.808028607855</v>
      </c>
      <c r="BK5" s="367">
        <f>Tabel_B2!BK11+Tabel_B2!BK33+Tabel_B2!BK34</f>
        <v>5743.6336563222176</v>
      </c>
      <c r="BL5" s="367">
        <f>Tabel_B2!BL11+Tabel_B2!BL33+Tabel_B2!BL34</f>
        <v>5835.1321601716809</v>
      </c>
      <c r="BM5" s="367">
        <f>Tabel_B2!BM11+Tabel_B2!BM33+Tabel_B2!BM34</f>
        <v>532.60033143503927</v>
      </c>
      <c r="BN5" s="367">
        <f>Tabel_B2!BN11+Tabel_B2!BN33+Tabel_B2!BN34</f>
        <v>6843.4418806789199</v>
      </c>
      <c r="BO5" s="367">
        <f>Tabel_B2!BO11+Tabel_B2!BO33+Tabel_B2!BO34</f>
        <v>26001.863131371756</v>
      </c>
      <c r="BP5" s="367">
        <f>Tabel_B2!BP11+Tabel_B2!BP33+Tabel_B2!BP34</f>
        <v>12677.38090992025</v>
      </c>
      <c r="BQ5" s="367">
        <f>Tabel_B2!BQ11+Tabel_B2!BQ33+Tabel_B2!BQ34</f>
        <v>26884.264998547504</v>
      </c>
      <c r="BR5" s="367">
        <f>Tabel_B2!BR11+Tabel_B2!BR33+Tabel_B2!BR34</f>
        <v>17495.516829182954</v>
      </c>
      <c r="BS5" s="367">
        <f>Tabel_B2!BS11+Tabel_B2!BS33+Tabel_B2!BS34</f>
        <v>9388.7481693645495</v>
      </c>
      <c r="BT5" s="367">
        <f>Tabel_B2!BT11+Tabel_B2!BT33+Tabel_B2!BT34</f>
        <v>9231.4644577426207</v>
      </c>
      <c r="BU5" s="367">
        <f>Tabel_B2!BU11+Tabel_B2!BU33+Tabel_B2!BU34</f>
        <v>4842.4724813690455</v>
      </c>
      <c r="BV5" s="367">
        <f>Tabel_B2!BV11+Tabel_B2!BV33+Tabel_B2!BV34</f>
        <v>4388.9919763735743</v>
      </c>
      <c r="BW5" s="367">
        <f>Tabel_B2!BW11+Tabel_B2!BW33+Tabel_B2!BW34</f>
        <v>11646.173037893754</v>
      </c>
      <c r="BX5" s="367">
        <f>Tabel_B2!BX11+Tabel_B2!BX33+Tabel_B2!BX34</f>
        <v>2510.6408011398903</v>
      </c>
      <c r="BY5" s="367">
        <f>Tabel_B2!BY11+Tabel_B2!BY33+Tabel_B2!BY34</f>
        <v>959.97000614326839</v>
      </c>
      <c r="BZ5" s="367">
        <f>Tabel_B2!BZ11+Tabel_B2!BZ33+Tabel_B2!BZ34</f>
        <v>8175.5622306105943</v>
      </c>
      <c r="CA5" s="367">
        <f>Tabel_B2!CA11+Tabel_B2!CA33+Tabel_B2!CA34</f>
        <v>2973.1191240666517</v>
      </c>
      <c r="CB5" s="367">
        <f>Tabel_B2!CB11+Tabel_B2!CB33+Tabel_B2!CB34</f>
        <v>0</v>
      </c>
      <c r="CC5" s="367">
        <f>Tabel_B2!CC11+Tabel_B2!CC33+Tabel_B2!CC34</f>
        <v>459393.88451504178</v>
      </c>
      <c r="CD5" s="367">
        <f>Tabel_B2!CD11+Tabel_B2!CD33+Tabel_B2!CD34</f>
        <v>237721.87266076414</v>
      </c>
      <c r="CE5" s="367">
        <f>Tabel_B2!CE11+Tabel_B2!CE33+Tabel_B2!CE34</f>
        <v>108965.74572388928</v>
      </c>
      <c r="CF5" s="367">
        <f>Tabel_B2!CF11+Tabel_B2!CF33+Tabel_B2!CF34</f>
        <v>112706.26613038835</v>
      </c>
      <c r="CG5" s="367">
        <f>Tabel_B2!CG11+Tabel_B2!CG33+Tabel_B2!CG34</f>
        <v>-20719.495864651442</v>
      </c>
      <c r="CH5" s="372"/>
      <c r="CI5" s="369"/>
      <c r="CJ5" s="369"/>
      <c r="CK5" s="368"/>
    </row>
    <row r="6" spans="1:90" s="370" customFormat="1" ht="26.25" customHeight="1" x14ac:dyDescent="0.25">
      <c r="A6" s="371" t="s">
        <v>25</v>
      </c>
      <c r="B6" s="373" t="s">
        <v>354</v>
      </c>
      <c r="C6" s="374">
        <f t="shared" ref="C6:D6" si="0">C3-C4+C5</f>
        <v>1537437.9574077567</v>
      </c>
      <c r="D6" s="374">
        <f t="shared" si="0"/>
        <v>46792.64060656762</v>
      </c>
      <c r="E6" s="374">
        <f>E3-E4+E5</f>
        <v>36098.753794852841</v>
      </c>
      <c r="F6" s="374">
        <f t="shared" ref="F6:BQ6" si="1">F3-F4+F5</f>
        <v>7197.0549792035208</v>
      </c>
      <c r="G6" s="374">
        <f t="shared" si="1"/>
        <v>3496.8318325112532</v>
      </c>
      <c r="H6" s="374">
        <f t="shared" si="1"/>
        <v>6814.721961799537</v>
      </c>
      <c r="I6" s="374">
        <f t="shared" si="1"/>
        <v>626990.49003822485</v>
      </c>
      <c r="J6" s="374">
        <f t="shared" si="1"/>
        <v>62263.194421424305</v>
      </c>
      <c r="K6" s="374">
        <f t="shared" si="1"/>
        <v>8133.5140331233624</v>
      </c>
      <c r="L6" s="374">
        <f t="shared" si="1"/>
        <v>2961.0989648265281</v>
      </c>
      <c r="M6" s="374">
        <f t="shared" si="1"/>
        <v>17839.592273979502</v>
      </c>
      <c r="N6" s="374">
        <f t="shared" si="1"/>
        <v>8965.5861133578237</v>
      </c>
      <c r="O6" s="374">
        <f t="shared" si="1"/>
        <v>101271.03164090746</v>
      </c>
      <c r="P6" s="374">
        <f t="shared" si="1"/>
        <v>210200.26222658376</v>
      </c>
      <c r="Q6" s="374">
        <f t="shared" si="1"/>
        <v>7801.5270736693274</v>
      </c>
      <c r="R6" s="374">
        <f t="shared" si="1"/>
        <v>3874.6279954414267</v>
      </c>
      <c r="S6" s="374">
        <f t="shared" si="1"/>
        <v>60435.073828320492</v>
      </c>
      <c r="T6" s="374">
        <f t="shared" si="1"/>
        <v>118796.20885584826</v>
      </c>
      <c r="U6" s="374">
        <f t="shared" si="1"/>
        <v>5744.5904323164705</v>
      </c>
      <c r="V6" s="374">
        <f t="shared" si="1"/>
        <v>1962.8311304157851</v>
      </c>
      <c r="W6" s="374">
        <f t="shared" si="1"/>
        <v>1431.1822681553401</v>
      </c>
      <c r="X6" s="374">
        <f t="shared" si="1"/>
        <v>4833.5056713483436</v>
      </c>
      <c r="Y6" s="374">
        <f t="shared" si="1"/>
        <v>3230.0108195212679</v>
      </c>
      <c r="Z6" s="374">
        <f t="shared" si="1"/>
        <v>817.17633778757966</v>
      </c>
      <c r="AA6" s="374">
        <f t="shared" si="1"/>
        <v>3229.5516807499762</v>
      </c>
      <c r="AB6" s="374">
        <f>AB3-AB4+AB5</f>
        <v>3199.9242704477269</v>
      </c>
      <c r="AC6" s="374">
        <f t="shared" si="1"/>
        <v>385344.67456818186</v>
      </c>
      <c r="AD6" s="374">
        <f t="shared" si="1"/>
        <v>27937.720143801282</v>
      </c>
      <c r="AE6" s="374">
        <f t="shared" si="1"/>
        <v>2542.271831175859</v>
      </c>
      <c r="AF6" s="374">
        <f t="shared" si="1"/>
        <v>25395.448312625424</v>
      </c>
      <c r="AG6" s="374">
        <f t="shared" si="1"/>
        <v>50966.295261272913</v>
      </c>
      <c r="AH6" s="374">
        <f t="shared" si="1"/>
        <v>59385.05735470639</v>
      </c>
      <c r="AI6" s="374">
        <f t="shared" si="1"/>
        <v>10317.586444133753</v>
      </c>
      <c r="AJ6" s="374">
        <f t="shared" si="1"/>
        <v>22090.187937892613</v>
      </c>
      <c r="AK6" s="374">
        <f t="shared" si="1"/>
        <v>26977.282972680019</v>
      </c>
      <c r="AL6" s="374">
        <f t="shared" si="1"/>
        <v>160334.44438152082</v>
      </c>
      <c r="AM6" s="374">
        <f t="shared" si="1"/>
        <v>58032.653250595045</v>
      </c>
      <c r="AN6" s="374">
        <f t="shared" si="1"/>
        <v>27997.569640800648</v>
      </c>
      <c r="AO6" s="374">
        <f t="shared" si="1"/>
        <v>61807.991020512985</v>
      </c>
      <c r="AP6" s="374">
        <f t="shared" si="1"/>
        <v>9347.9652671512358</v>
      </c>
      <c r="AQ6" s="374">
        <f t="shared" si="1"/>
        <v>3148.265202460917</v>
      </c>
      <c r="AR6" s="374">
        <f t="shared" si="1"/>
        <v>20893.673983946312</v>
      </c>
      <c r="AS6" s="374">
        <f t="shared" si="1"/>
        <v>9875.8713725907219</v>
      </c>
      <c r="AT6" s="374">
        <f t="shared" si="1"/>
        <v>1862.5374457078547</v>
      </c>
      <c r="AU6" s="374">
        <f t="shared" si="1"/>
        <v>1991.9755688480204</v>
      </c>
      <c r="AV6" s="374">
        <f t="shared" si="1"/>
        <v>1387.6484646999413</v>
      </c>
      <c r="AW6" s="374">
        <f t="shared" si="1"/>
        <v>4633.7098933349043</v>
      </c>
      <c r="AX6" s="374">
        <f t="shared" si="1"/>
        <v>3585.809349991674</v>
      </c>
      <c r="AY6" s="374">
        <f t="shared" si="1"/>
        <v>1714.9344167312747</v>
      </c>
      <c r="AZ6" s="374">
        <f t="shared" si="1"/>
        <v>759.75750321062048</v>
      </c>
      <c r="BA6" s="374">
        <f t="shared" si="1"/>
        <v>1111.1174300497789</v>
      </c>
      <c r="BB6" s="374">
        <f t="shared" si="1"/>
        <v>3654.0258952238614</v>
      </c>
      <c r="BC6" s="374">
        <f t="shared" si="1"/>
        <v>0</v>
      </c>
      <c r="BD6" s="374">
        <f t="shared" si="1"/>
        <v>26492.09847459475</v>
      </c>
      <c r="BE6" s="374">
        <f t="shared" si="1"/>
        <v>17241.23988436451</v>
      </c>
      <c r="BF6" s="374">
        <f t="shared" si="1"/>
        <v>4657.3934180998331</v>
      </c>
      <c r="BG6" s="374">
        <f t="shared" si="1"/>
        <v>2828.0267236433583</v>
      </c>
      <c r="BH6" s="374">
        <f t="shared" si="1"/>
        <v>695.42521061801006</v>
      </c>
      <c r="BI6" s="374">
        <f t="shared" si="1"/>
        <v>1070.0132378690444</v>
      </c>
      <c r="BJ6" s="374">
        <f t="shared" si="1"/>
        <v>18910.5044412733</v>
      </c>
      <c r="BK6" s="374">
        <f t="shared" si="1"/>
        <v>5735.5882838818625</v>
      </c>
      <c r="BL6" s="374">
        <f t="shared" si="1"/>
        <v>5835.1321601716809</v>
      </c>
      <c r="BM6" s="374">
        <f t="shared" si="1"/>
        <v>532.60033143503927</v>
      </c>
      <c r="BN6" s="374">
        <f t="shared" si="1"/>
        <v>6807.1836657847225</v>
      </c>
      <c r="BO6" s="374">
        <f t="shared" si="1"/>
        <v>26006.404534042187</v>
      </c>
      <c r="BP6" s="374">
        <f t="shared" si="1"/>
        <v>12679.01579308255</v>
      </c>
      <c r="BQ6" s="374">
        <f t="shared" si="1"/>
        <v>26918.757097488779</v>
      </c>
      <c r="BR6" s="374">
        <f t="shared" ref="BR6:CB6" si="2">BR3-BR4+BR5</f>
        <v>17530.008928124229</v>
      </c>
      <c r="BS6" s="374">
        <f t="shared" si="2"/>
        <v>9388.7481693645495</v>
      </c>
      <c r="BT6" s="374">
        <f t="shared" si="2"/>
        <v>9233.5103407761471</v>
      </c>
      <c r="BU6" s="374">
        <f t="shared" si="2"/>
        <v>4843.4683458877626</v>
      </c>
      <c r="BV6" s="374">
        <f t="shared" si="2"/>
        <v>4390.0419948883837</v>
      </c>
      <c r="BW6" s="374">
        <f t="shared" si="2"/>
        <v>11648.470900362885</v>
      </c>
      <c r="BX6" s="374">
        <f t="shared" si="2"/>
        <v>2510.9795552137643</v>
      </c>
      <c r="BY6" s="374">
        <f t="shared" si="2"/>
        <v>959.97000614326839</v>
      </c>
      <c r="BZ6" s="374">
        <f t="shared" si="2"/>
        <v>8177.5213390058516</v>
      </c>
      <c r="CA6" s="374">
        <f t="shared" si="2"/>
        <v>2973.7709083093782</v>
      </c>
      <c r="CB6" s="374">
        <f t="shared" si="2"/>
        <v>0</v>
      </c>
      <c r="CC6" s="374">
        <f>CC3-CC4+CC5</f>
        <v>459393.88451504178</v>
      </c>
      <c r="CD6" s="374">
        <f t="shared" ref="CD6:CG6" si="3">CD3-CD4+CD5</f>
        <v>237721.87266076414</v>
      </c>
      <c r="CE6" s="374">
        <f t="shared" si="3"/>
        <v>108965.74572388928</v>
      </c>
      <c r="CF6" s="374">
        <f t="shared" si="3"/>
        <v>112706.26613038835</v>
      </c>
      <c r="CG6" s="374">
        <f t="shared" si="3"/>
        <v>-20719.495864651442</v>
      </c>
      <c r="CH6" s="375"/>
      <c r="CI6" s="376"/>
      <c r="CJ6" s="376"/>
      <c r="CK6" s="377"/>
    </row>
    <row r="7" spans="1:90" s="354" customFormat="1" ht="18" customHeight="1" x14ac:dyDescent="0.25">
      <c r="A7" s="378"/>
      <c r="B7" s="379"/>
      <c r="C7" s="380"/>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row>
    <row r="8" spans="1:90" s="354" customFormat="1" ht="27.6" customHeight="1" x14ac:dyDescent="0.25">
      <c r="A8" s="382" t="s">
        <v>55</v>
      </c>
      <c r="B8" s="383" t="s">
        <v>197</v>
      </c>
      <c r="C8" s="367">
        <f>Tabel_A!C36</f>
        <v>290816.21542557928</v>
      </c>
      <c r="D8" s="367">
        <f>Tabel_A!D36</f>
        <v>90.465284311483273</v>
      </c>
      <c r="E8" s="367">
        <f>Tabel_A!E36</f>
        <v>0</v>
      </c>
      <c r="F8" s="367">
        <f>Tabel_A!F36</f>
        <v>0</v>
      </c>
      <c r="G8" s="367">
        <f>Tabel_A!G36</f>
        <v>90.465284311483273</v>
      </c>
      <c r="H8" s="367">
        <f>Tabel_A!H36</f>
        <v>0</v>
      </c>
      <c r="I8" s="367">
        <f>Tabel_A!I36</f>
        <v>286649.0042411082</v>
      </c>
      <c r="J8" s="367">
        <f>Tabel_A!J36</f>
        <v>6707.3096612643803</v>
      </c>
      <c r="K8" s="367">
        <f>Tabel_A!K36</f>
        <v>40.739288113114007</v>
      </c>
      <c r="L8" s="367">
        <f>Tabel_A!L36</f>
        <v>0.52500468800358946</v>
      </c>
      <c r="M8" s="367">
        <f>Tabel_A!M36</f>
        <v>2765.1495508448024</v>
      </c>
      <c r="N8" s="367">
        <f>Tabel_A!N36</f>
        <v>1807.7657959698197</v>
      </c>
      <c r="O8" s="367">
        <f>Tabel_A!O36</f>
        <v>1.0620532791730589E-2</v>
      </c>
      <c r="P8" s="367">
        <f>Tabel_A!P36</f>
        <v>263253.7050393165</v>
      </c>
      <c r="Q8" s="367">
        <f>Tabel_A!Q36</f>
        <v>0</v>
      </c>
      <c r="R8" s="367">
        <f>Tabel_A!R36</f>
        <v>0.58204899299834867</v>
      </c>
      <c r="S8" s="367">
        <f>Tabel_A!S36</f>
        <v>3843.8982151256587</v>
      </c>
      <c r="T8" s="367">
        <f>Tabel_A!T36</f>
        <v>6912.5223306229436</v>
      </c>
      <c r="U8" s="367">
        <f>Tabel_A!U36</f>
        <v>17.736618633552801</v>
      </c>
      <c r="V8" s="367">
        <f>Tabel_A!V36</f>
        <v>5.2604945513251705E-2</v>
      </c>
      <c r="W8" s="367">
        <f>Tabel_A!W36</f>
        <v>4.7475054486748283E-2</v>
      </c>
      <c r="X8" s="367">
        <f>Tabel_A!X36</f>
        <v>8.7949694951933015</v>
      </c>
      <c r="Y8" s="367">
        <f>Tabel_A!Y36</f>
        <v>1.0054801325846254</v>
      </c>
      <c r="Z8" s="367">
        <f>Tabel_A!Z36</f>
        <v>2.9736133738081101</v>
      </c>
      <c r="AA8" s="367">
        <f>Tabel_A!AA36</f>
        <v>1283.8671206376689</v>
      </c>
      <c r="AB8" s="367">
        <f>Tabel_A!AB36</f>
        <v>2.3188033643649244</v>
      </c>
      <c r="AC8" s="367">
        <f>Tabel_A!AC36</f>
        <v>0.50704774177084577</v>
      </c>
      <c r="AD8" s="367">
        <f>Tabel_A!AD36</f>
        <v>0</v>
      </c>
      <c r="AE8" s="367">
        <f>Tabel_A!AE36</f>
        <v>0</v>
      </c>
      <c r="AF8" s="367">
        <f>Tabel_A!AF36</f>
        <v>0</v>
      </c>
      <c r="AG8" s="367">
        <f>Tabel_A!AG36</f>
        <v>3387.9741459492557</v>
      </c>
      <c r="AH8" s="367">
        <f>Tabel_A!AH36</f>
        <v>425.91422581614682</v>
      </c>
      <c r="AI8" s="367">
        <f>Tabel_A!AI36</f>
        <v>355.96278842508445</v>
      </c>
      <c r="AJ8" s="367">
        <f>Tabel_A!AJ36</f>
        <v>69.951437391062385</v>
      </c>
      <c r="AK8" s="367">
        <f>Tabel_A!AK36</f>
        <v>0</v>
      </c>
      <c r="AL8" s="367">
        <f>Tabel_A!AL36</f>
        <v>0</v>
      </c>
      <c r="AM8" s="367">
        <f>Tabel_A!AM36</f>
        <v>0</v>
      </c>
      <c r="AN8" s="367">
        <f>Tabel_A!AN36</f>
        <v>0</v>
      </c>
      <c r="AO8" s="367">
        <f>Tabel_A!AO36</f>
        <v>0</v>
      </c>
      <c r="AP8" s="367">
        <f>Tabel_A!AP36</f>
        <v>0</v>
      </c>
      <c r="AQ8" s="367">
        <f>Tabel_A!AQ36</f>
        <v>0</v>
      </c>
      <c r="AR8" s="367">
        <f>Tabel_A!AR36</f>
        <v>0</v>
      </c>
      <c r="AS8" s="367">
        <f>Tabel_A!AS36</f>
        <v>110.87694098812791</v>
      </c>
      <c r="AT8" s="367">
        <f>Tabel_A!AT36</f>
        <v>1.5070294045787913</v>
      </c>
      <c r="AU8" s="367">
        <f>Tabel_A!AU36</f>
        <v>0</v>
      </c>
      <c r="AV8" s="367">
        <f>Tabel_A!AV36</f>
        <v>0</v>
      </c>
      <c r="AW8" s="367">
        <f>Tabel_A!AW36</f>
        <v>109.36991158354913</v>
      </c>
      <c r="AX8" s="367">
        <f>Tabel_A!AX36</f>
        <v>0</v>
      </c>
      <c r="AY8" s="367">
        <f>Tabel_A!AY36</f>
        <v>0</v>
      </c>
      <c r="AZ8" s="367">
        <f>Tabel_A!AZ36</f>
        <v>0</v>
      </c>
      <c r="BA8" s="367">
        <f>Tabel_A!BA36</f>
        <v>0</v>
      </c>
      <c r="BB8" s="367">
        <f>Tabel_A!BB36</f>
        <v>41.106355490912343</v>
      </c>
      <c r="BC8" s="367">
        <f>Tabel_A!BC36</f>
        <v>0</v>
      </c>
      <c r="BD8" s="367">
        <f>Tabel_A!BD36</f>
        <v>66.063596838805054</v>
      </c>
      <c r="BE8" s="367">
        <f>Tabel_A!BE36</f>
        <v>48.826296041189522</v>
      </c>
      <c r="BF8" s="367">
        <f>Tabel_A!BF36</f>
        <v>1.7417114480046711</v>
      </c>
      <c r="BG8" s="367">
        <f>Tabel_A!BG36</f>
        <v>15.49558934961086</v>
      </c>
      <c r="BH8" s="367">
        <f>Tabel_A!BH36</f>
        <v>0</v>
      </c>
      <c r="BI8" s="367">
        <f>Tabel_A!BI36</f>
        <v>0</v>
      </c>
      <c r="BJ8" s="367">
        <f>Tabel_A!BJ36</f>
        <v>44.303587334552788</v>
      </c>
      <c r="BK8" s="367">
        <f>Tabel_A!BK36</f>
        <v>8.0453724403549618</v>
      </c>
      <c r="BL8" s="367">
        <f>Tabel_A!BL36</f>
        <v>0</v>
      </c>
      <c r="BM8" s="367">
        <f>Tabel_A!BM36</f>
        <v>0</v>
      </c>
      <c r="BN8" s="367">
        <f>Tabel_A!BN36</f>
        <v>36.258214894197828</v>
      </c>
      <c r="BO8" s="367">
        <f>Tabel_A!BO36</f>
        <v>0</v>
      </c>
      <c r="BP8" s="367">
        <f>Tabel_A!BP36</f>
        <v>0</v>
      </c>
      <c r="BQ8" s="367">
        <f>Tabel_A!BQ36</f>
        <v>0</v>
      </c>
      <c r="BR8" s="367">
        <f>Tabel_A!BR36</f>
        <v>0</v>
      </c>
      <c r="BS8" s="367">
        <f>Tabel_A!BS36</f>
        <v>0</v>
      </c>
      <c r="BT8" s="367">
        <f>Tabel_A!BT36</f>
        <v>0</v>
      </c>
      <c r="BU8" s="367">
        <f>Tabel_A!BU36</f>
        <v>0</v>
      </c>
      <c r="BV8" s="367">
        <f>Tabel_A!BV36</f>
        <v>0</v>
      </c>
      <c r="BW8" s="367">
        <f>Tabel_A!BW36</f>
        <v>0</v>
      </c>
      <c r="BX8" s="367">
        <f>Tabel_A!BX36</f>
        <v>0</v>
      </c>
      <c r="BY8" s="367">
        <f>Tabel_A!BY36</f>
        <v>0</v>
      </c>
      <c r="BZ8" s="367">
        <f>Tabel_A!BZ36</f>
        <v>0</v>
      </c>
      <c r="CA8" s="367">
        <f>Tabel_A!CA36</f>
        <v>0</v>
      </c>
      <c r="CB8" s="367">
        <f>Tabel_A!CB36</f>
        <v>0</v>
      </c>
      <c r="CC8" s="367">
        <f>Tabel_A!CC36</f>
        <v>0</v>
      </c>
      <c r="CD8" s="367">
        <f>Tabel_A!CD36</f>
        <v>0</v>
      </c>
      <c r="CE8" s="367">
        <f>Tabel_A!CE36</f>
        <v>0</v>
      </c>
      <c r="CF8" s="367">
        <f>Tabel_A!CF36</f>
        <v>0</v>
      </c>
      <c r="CG8" s="367">
        <f>Tabel_A!CG36</f>
        <v>0</v>
      </c>
      <c r="CH8" s="381"/>
      <c r="CI8" s="381"/>
      <c r="CJ8" s="381"/>
      <c r="CK8" s="381">
        <v>291188.12539022649</v>
      </c>
      <c r="CL8" s="354" t="s">
        <v>352</v>
      </c>
    </row>
    <row r="9" spans="1:90" s="354" customFormat="1" ht="27.6" customHeight="1" x14ac:dyDescent="0.25">
      <c r="A9" s="382"/>
      <c r="B9" s="383" t="s">
        <v>357</v>
      </c>
      <c r="C9" s="384">
        <f>C6+C8</f>
        <v>1828254.1728333361</v>
      </c>
      <c r="D9" s="384">
        <f t="shared" ref="D9:BO9" si="4">D6+D8</f>
        <v>46883.105890879102</v>
      </c>
      <c r="E9" s="384">
        <f t="shared" si="4"/>
        <v>36098.753794852841</v>
      </c>
      <c r="F9" s="384">
        <f t="shared" si="4"/>
        <v>7197.0549792035208</v>
      </c>
      <c r="G9" s="384">
        <f t="shared" si="4"/>
        <v>3587.2971168227364</v>
      </c>
      <c r="H9" s="384">
        <f t="shared" si="4"/>
        <v>6814.721961799537</v>
      </c>
      <c r="I9" s="384">
        <f t="shared" si="4"/>
        <v>913639.49427933304</v>
      </c>
      <c r="J9" s="384">
        <f t="shared" si="4"/>
        <v>68970.504082688683</v>
      </c>
      <c r="K9" s="384">
        <f t="shared" si="4"/>
        <v>8174.253321236476</v>
      </c>
      <c r="L9" s="384">
        <f t="shared" si="4"/>
        <v>2961.6239695145318</v>
      </c>
      <c r="M9" s="384">
        <f t="shared" si="4"/>
        <v>20604.741824824305</v>
      </c>
      <c r="N9" s="384">
        <f t="shared" si="4"/>
        <v>10773.351909327643</v>
      </c>
      <c r="O9" s="384">
        <f t="shared" si="4"/>
        <v>101271.04226144025</v>
      </c>
      <c r="P9" s="384">
        <f t="shared" si="4"/>
        <v>473453.96726590022</v>
      </c>
      <c r="Q9" s="384">
        <f t="shared" si="4"/>
        <v>7801.5270736693274</v>
      </c>
      <c r="R9" s="384">
        <f t="shared" si="4"/>
        <v>3875.2100444344251</v>
      </c>
      <c r="S9" s="384">
        <f t="shared" si="4"/>
        <v>64278.972043446149</v>
      </c>
      <c r="T9" s="384">
        <f t="shared" si="4"/>
        <v>125708.73118647121</v>
      </c>
      <c r="U9" s="384">
        <f t="shared" si="4"/>
        <v>5762.3270509500235</v>
      </c>
      <c r="V9" s="384">
        <f t="shared" si="4"/>
        <v>1962.8837353612982</v>
      </c>
      <c r="W9" s="384">
        <f t="shared" si="4"/>
        <v>1431.2297432098269</v>
      </c>
      <c r="X9" s="384">
        <f t="shared" si="4"/>
        <v>4842.3006408435367</v>
      </c>
      <c r="Y9" s="384">
        <f t="shared" si="4"/>
        <v>3231.0162996538525</v>
      </c>
      <c r="Z9" s="384">
        <f t="shared" si="4"/>
        <v>820.14995116138778</v>
      </c>
      <c r="AA9" s="384">
        <f t="shared" si="4"/>
        <v>4513.4188013876446</v>
      </c>
      <c r="AB9" s="384">
        <f t="shared" si="4"/>
        <v>3202.243073812092</v>
      </c>
      <c r="AC9" s="384">
        <f t="shared" si="4"/>
        <v>385345.18161592365</v>
      </c>
      <c r="AD9" s="384">
        <f t="shared" si="4"/>
        <v>27937.720143801282</v>
      </c>
      <c r="AE9" s="384">
        <f t="shared" si="4"/>
        <v>2542.271831175859</v>
      </c>
      <c r="AF9" s="384">
        <f t="shared" si="4"/>
        <v>25395.448312625424</v>
      </c>
      <c r="AG9" s="384">
        <f t="shared" si="4"/>
        <v>54354.269407222171</v>
      </c>
      <c r="AH9" s="384">
        <f t="shared" si="4"/>
        <v>59810.971580522535</v>
      </c>
      <c r="AI9" s="384">
        <f t="shared" si="4"/>
        <v>10673.549232558837</v>
      </c>
      <c r="AJ9" s="384">
        <f t="shared" si="4"/>
        <v>22160.139375283674</v>
      </c>
      <c r="AK9" s="384">
        <f t="shared" si="4"/>
        <v>26977.282972680019</v>
      </c>
      <c r="AL9" s="384">
        <f t="shared" si="4"/>
        <v>160334.44438152082</v>
      </c>
      <c r="AM9" s="384">
        <f t="shared" si="4"/>
        <v>58032.653250595045</v>
      </c>
      <c r="AN9" s="384">
        <f t="shared" si="4"/>
        <v>27997.569640800648</v>
      </c>
      <c r="AO9" s="384">
        <f t="shared" si="4"/>
        <v>61807.991020512985</v>
      </c>
      <c r="AP9" s="384">
        <f t="shared" si="4"/>
        <v>9347.9652671512358</v>
      </c>
      <c r="AQ9" s="384">
        <f t="shared" si="4"/>
        <v>3148.265202460917</v>
      </c>
      <c r="AR9" s="384">
        <f t="shared" si="4"/>
        <v>20893.673983946312</v>
      </c>
      <c r="AS9" s="384">
        <f t="shared" si="4"/>
        <v>9986.7483135788498</v>
      </c>
      <c r="AT9" s="384">
        <f t="shared" si="4"/>
        <v>1864.0444751124335</v>
      </c>
      <c r="AU9" s="384">
        <f t="shared" si="4"/>
        <v>1991.9755688480204</v>
      </c>
      <c r="AV9" s="384">
        <f t="shared" si="4"/>
        <v>1387.6484646999413</v>
      </c>
      <c r="AW9" s="384">
        <f t="shared" si="4"/>
        <v>4743.0798049184532</v>
      </c>
      <c r="AX9" s="384">
        <f t="shared" si="4"/>
        <v>3585.809349991674</v>
      </c>
      <c r="AY9" s="384">
        <f t="shared" si="4"/>
        <v>1714.9344167312747</v>
      </c>
      <c r="AZ9" s="384">
        <f t="shared" si="4"/>
        <v>759.75750321062048</v>
      </c>
      <c r="BA9" s="384">
        <f t="shared" si="4"/>
        <v>1111.1174300497789</v>
      </c>
      <c r="BB9" s="384">
        <f t="shared" si="4"/>
        <v>3695.1322507147738</v>
      </c>
      <c r="BC9" s="384">
        <f t="shared" si="4"/>
        <v>0</v>
      </c>
      <c r="BD9" s="384">
        <f t="shared" si="4"/>
        <v>26558.162071433555</v>
      </c>
      <c r="BE9" s="384">
        <f t="shared" si="4"/>
        <v>17290.066180405698</v>
      </c>
      <c r="BF9" s="384">
        <f t="shared" si="4"/>
        <v>4659.135129547838</v>
      </c>
      <c r="BG9" s="384">
        <f t="shared" si="4"/>
        <v>2843.5223129929691</v>
      </c>
      <c r="BH9" s="384">
        <f t="shared" si="4"/>
        <v>695.42521061801006</v>
      </c>
      <c r="BI9" s="384">
        <f t="shared" si="4"/>
        <v>1070.0132378690444</v>
      </c>
      <c r="BJ9" s="384">
        <f t="shared" si="4"/>
        <v>18954.808028607855</v>
      </c>
      <c r="BK9" s="384">
        <f t="shared" si="4"/>
        <v>5743.6336563222176</v>
      </c>
      <c r="BL9" s="384">
        <f t="shared" si="4"/>
        <v>5835.1321601716809</v>
      </c>
      <c r="BM9" s="384">
        <f t="shared" si="4"/>
        <v>532.60033143503927</v>
      </c>
      <c r="BN9" s="384">
        <f t="shared" si="4"/>
        <v>6843.4418806789199</v>
      </c>
      <c r="BO9" s="384">
        <f t="shared" si="4"/>
        <v>26006.404534042187</v>
      </c>
      <c r="BP9" s="384">
        <f t="shared" ref="BP9:CG9" si="5">BP6+BP8</f>
        <v>12679.01579308255</v>
      </c>
      <c r="BQ9" s="384">
        <f t="shared" si="5"/>
        <v>26918.757097488779</v>
      </c>
      <c r="BR9" s="384">
        <f t="shared" si="5"/>
        <v>17530.008928124229</v>
      </c>
      <c r="BS9" s="384">
        <f t="shared" si="5"/>
        <v>9388.7481693645495</v>
      </c>
      <c r="BT9" s="384">
        <f t="shared" si="5"/>
        <v>9233.5103407761471</v>
      </c>
      <c r="BU9" s="384">
        <f t="shared" si="5"/>
        <v>4843.4683458877626</v>
      </c>
      <c r="BV9" s="384">
        <f t="shared" si="5"/>
        <v>4390.0419948883837</v>
      </c>
      <c r="BW9" s="384">
        <f t="shared" si="5"/>
        <v>11648.470900362885</v>
      </c>
      <c r="BX9" s="384">
        <f t="shared" si="5"/>
        <v>2510.9795552137643</v>
      </c>
      <c r="BY9" s="384">
        <f t="shared" si="5"/>
        <v>959.97000614326839</v>
      </c>
      <c r="BZ9" s="384">
        <f t="shared" si="5"/>
        <v>8177.5213390058516</v>
      </c>
      <c r="CA9" s="384">
        <f t="shared" si="5"/>
        <v>2973.7709083093782</v>
      </c>
      <c r="CB9" s="384">
        <f t="shared" si="5"/>
        <v>0</v>
      </c>
      <c r="CC9" s="384">
        <f t="shared" si="5"/>
        <v>459393.88451504178</v>
      </c>
      <c r="CD9" s="384">
        <f t="shared" si="5"/>
        <v>237721.87266076414</v>
      </c>
      <c r="CE9" s="384">
        <f t="shared" si="5"/>
        <v>108965.74572388928</v>
      </c>
      <c r="CF9" s="384">
        <f t="shared" si="5"/>
        <v>112706.26613038835</v>
      </c>
      <c r="CG9" s="384">
        <f t="shared" si="5"/>
        <v>-20719.495864651442</v>
      </c>
      <c r="CH9" s="381"/>
      <c r="CI9" s="381"/>
      <c r="CJ9" s="381"/>
      <c r="CK9" s="381"/>
    </row>
    <row r="10" spans="1:90" s="60" customFormat="1" ht="27.6" customHeight="1" x14ac:dyDescent="0.25">
      <c r="A10" s="382"/>
      <c r="B10" s="383" t="s">
        <v>353</v>
      </c>
      <c r="C10" s="384">
        <f>C9-Tabel_D!C8</f>
        <v>-11086.765394343995</v>
      </c>
      <c r="D10" s="384">
        <f>D9-Tabel_D!D8</f>
        <v>1224.9120121899759</v>
      </c>
      <c r="E10" s="384">
        <f>E9-Tabel_D!E8</f>
        <v>213.03777415634249</v>
      </c>
      <c r="F10" s="384">
        <f>F9-Tabel_D!F8</f>
        <v>948.36769679849112</v>
      </c>
      <c r="G10" s="384">
        <f>G9-Tabel_D!G8</f>
        <v>63.506541235135046</v>
      </c>
      <c r="H10" s="384">
        <f>H9-Tabel_D!H8</f>
        <v>87.50281008148977</v>
      </c>
      <c r="I10" s="384">
        <f>I9-Tabel_D!I8</f>
        <v>4040.2546479256125</v>
      </c>
      <c r="J10" s="384">
        <f>J9-Tabel_D!J8</f>
        <v>-90.646370592963649</v>
      </c>
      <c r="K10" s="384">
        <f>K9-Tabel_D!K8</f>
        <v>-171.41548096852603</v>
      </c>
      <c r="L10" s="384">
        <f>L9-Tabel_D!L8</f>
        <v>128.83707472242804</v>
      </c>
      <c r="M10" s="384">
        <f>M9-Tabel_D!M8</f>
        <v>685.7552058989022</v>
      </c>
      <c r="N10" s="384">
        <f>N9-Tabel_D!N8</f>
        <v>442.95458376049464</v>
      </c>
      <c r="O10" s="384">
        <f>O9-Tabel_D!O8</f>
        <v>1291.8873516807216</v>
      </c>
      <c r="P10" s="384">
        <f>P9-Tabel_D!P8</f>
        <v>-55.343939356156625</v>
      </c>
      <c r="Q10" s="384">
        <f>Q9-Tabel_D!Q8</f>
        <v>-23.87541580872039</v>
      </c>
      <c r="R10" s="384">
        <f>R9-Tabel_D!R8</f>
        <v>-278.28522027082545</v>
      </c>
      <c r="S10" s="384">
        <f>S9-Tabel_D!S8</f>
        <v>320.91523606977717</v>
      </c>
      <c r="T10" s="384">
        <f>T9-Tabel_D!T8</f>
        <v>2173.5814141249575</v>
      </c>
      <c r="U10" s="384">
        <f>U9-Tabel_D!U8</f>
        <v>-144.65884629130232</v>
      </c>
      <c r="V10" s="384">
        <f>V9-Tabel_D!V8</f>
        <v>-97.460896832622666</v>
      </c>
      <c r="W10" s="384">
        <f>W9-Tabel_D!W8</f>
        <v>-31.84023599442844</v>
      </c>
      <c r="X10" s="384">
        <f>X9-Tabel_D!X8</f>
        <v>-3.0268522865371779</v>
      </c>
      <c r="Y10" s="384">
        <f>Y9-Tabel_D!Y8</f>
        <v>-59.78807582772788</v>
      </c>
      <c r="Z10" s="384">
        <f>Z9-Tabel_D!Z8</f>
        <v>1.1265041002735643</v>
      </c>
      <c r="AA10" s="384">
        <f>AA9-Tabel_D!AA8</f>
        <v>-48.542674130795604</v>
      </c>
      <c r="AB10" s="384">
        <f>AB9-Tabel_D!AB8</f>
        <v>8.1285928313263867E-2</v>
      </c>
      <c r="AC10" s="384">
        <f>AC9-Tabel_D!AC8</f>
        <v>-11990.021756709728</v>
      </c>
      <c r="AD10" s="384">
        <f>AD9-Tabel_D!AD8</f>
        <v>835.70093079515937</v>
      </c>
      <c r="AE10" s="384">
        <f>AE9-Tabel_D!AE8</f>
        <v>146.05846383556081</v>
      </c>
      <c r="AF10" s="384">
        <f>AF9-Tabel_D!AF8</f>
        <v>689.6424669595981</v>
      </c>
      <c r="AG10" s="384">
        <f>AG9-Tabel_D!AG8</f>
        <v>-2258.386770440542</v>
      </c>
      <c r="AH10" s="384">
        <f>AH9-Tabel_D!AH8</f>
        <v>-1649.2366129082147</v>
      </c>
      <c r="AI10" s="384">
        <f>AI9-Tabel_D!AI8</f>
        <v>-230.63480769129819</v>
      </c>
      <c r="AJ10" s="384">
        <f>AJ9-Tabel_D!AJ8</f>
        <v>-1231.2164246960419</v>
      </c>
      <c r="AK10" s="384">
        <f>AK9-Tabel_D!AK8</f>
        <v>-187.38538052087824</v>
      </c>
      <c r="AL10" s="384">
        <f>AL9-Tabel_D!AL8</f>
        <v>-37.799661329161609</v>
      </c>
      <c r="AM10" s="384">
        <f>AM9-Tabel_D!AM8</f>
        <v>666.69094807959482</v>
      </c>
      <c r="AN10" s="384">
        <f>AN9-Tabel_D!AN8</f>
        <v>42.255597872863291</v>
      </c>
      <c r="AO10" s="384">
        <f>AO9-Tabel_D!AO8</f>
        <v>-15.967778341007943</v>
      </c>
      <c r="AP10" s="384">
        <f>AP9-Tabel_D!AP8</f>
        <v>-1002.502856234807</v>
      </c>
      <c r="AQ10" s="384">
        <f>AQ9-Tabel_D!AQ8</f>
        <v>271.72442729421255</v>
      </c>
      <c r="AR10" s="384">
        <f>AR9-Tabel_D!AR8</f>
        <v>-401.30008918291423</v>
      </c>
      <c r="AS10" s="384">
        <f>AS9-Tabel_D!AS8</f>
        <v>290.25870521678553</v>
      </c>
      <c r="AT10" s="384">
        <f>AT9-Tabel_D!AT8</f>
        <v>51.639129340356021</v>
      </c>
      <c r="AU10" s="384">
        <f>AU9-Tabel_D!AU8</f>
        <v>180.20250973868997</v>
      </c>
      <c r="AV10" s="384">
        <f>AV9-Tabel_D!AV8</f>
        <v>-84.466034370871284</v>
      </c>
      <c r="AW10" s="384">
        <f>AW9-Tabel_D!AW8</f>
        <v>142.88310050860946</v>
      </c>
      <c r="AX10" s="384">
        <f>AX9-Tabel_D!AX8</f>
        <v>-37.427002869334501</v>
      </c>
      <c r="AY10" s="384">
        <f>AY9-Tabel_D!AY8</f>
        <v>-12.836741626088042</v>
      </c>
      <c r="AZ10" s="384">
        <f>AZ9-Tabel_D!AZ8</f>
        <v>-13.955121291088744</v>
      </c>
      <c r="BA10" s="384">
        <f>BA9-Tabel_D!BA8</f>
        <v>-10.63513995215726</v>
      </c>
      <c r="BB10" s="384">
        <f>BB9-Tabel_D!BB8</f>
        <v>-486.97625873608695</v>
      </c>
      <c r="BC10" s="384">
        <f>BC9-Tabel_D!BC8</f>
        <v>0</v>
      </c>
      <c r="BD10" s="384">
        <f>BD9-Tabel_D!BD8</f>
        <v>-313.95467623138757</v>
      </c>
      <c r="BE10" s="384">
        <f>BE9-Tabel_D!BE8</f>
        <v>-373.99472606851486</v>
      </c>
      <c r="BF10" s="384">
        <f>BF9-Tabel_D!BF8</f>
        <v>51.237946317611204</v>
      </c>
      <c r="BG10" s="384">
        <f>BG9-Tabel_D!BG8</f>
        <v>41.949582594080312</v>
      </c>
      <c r="BH10" s="384">
        <f>BH9-Tabel_D!BH8</f>
        <v>-35.817429931882089</v>
      </c>
      <c r="BI10" s="384">
        <f>BI9-Tabel_D!BI8</f>
        <v>2.6699508573219646</v>
      </c>
      <c r="BJ10" s="384">
        <f>BJ9-Tabel_D!BJ8</f>
        <v>-1990.9676211158294</v>
      </c>
      <c r="BK10" s="384">
        <f>BK9-Tabel_D!BK8</f>
        <v>-1634.3748981913686</v>
      </c>
      <c r="BL10" s="384">
        <f>BL9-Tabel_D!BL8</f>
        <v>-36.713387590789353</v>
      </c>
      <c r="BM10" s="384">
        <f>BM9-Tabel_D!BM8</f>
        <v>-8.8188827842420778</v>
      </c>
      <c r="BN10" s="384">
        <f>BN9-Tabel_D!BN8</f>
        <v>-311.06045254942819</v>
      </c>
      <c r="BO10" s="384">
        <f>BO9-Tabel_D!BO8</f>
        <v>582.36137569104903</v>
      </c>
      <c r="BP10" s="384">
        <f>BP9-Tabel_D!BP8</f>
        <v>-359.96769109537854</v>
      </c>
      <c r="BQ10" s="384">
        <f>BQ9-Tabel_D!BQ8</f>
        <v>-266.3109574678565</v>
      </c>
      <c r="BR10" s="384">
        <f>BR9-Tabel_D!BR8</f>
        <v>-434.38420485014649</v>
      </c>
      <c r="BS10" s="384">
        <f>BS9-Tabel_D!BS8</f>
        <v>168.07324738228999</v>
      </c>
      <c r="BT10" s="384">
        <f>BT9-Tabel_D!BT8</f>
        <v>1246.0193436439449</v>
      </c>
      <c r="BU10" s="384">
        <f>BU9-Tabel_D!BU8</f>
        <v>748.95005439763963</v>
      </c>
      <c r="BV10" s="384">
        <f>BV9-Tabel_D!BV8</f>
        <v>497.06928924630438</v>
      </c>
      <c r="BW10" s="384">
        <f>BW9-Tabel_D!BW8</f>
        <v>134.71915183862257</v>
      </c>
      <c r="BX10" s="384">
        <f>BX9-Tabel_D!BX8</f>
        <v>-308.16647310777171</v>
      </c>
      <c r="BY10" s="384">
        <f>BY9-Tabel_D!BY8</f>
        <v>-56.93893842891589</v>
      </c>
      <c r="BZ10" s="384">
        <f>BZ9-Tabel_D!BZ8</f>
        <v>499.82456337530948</v>
      </c>
      <c r="CA10" s="384">
        <f>CA9-Tabel_D!CA8</f>
        <v>263.85472636054101</v>
      </c>
      <c r="CB10" s="384">
        <f>CB9-Tabel_D!CB8</f>
        <v>0</v>
      </c>
      <c r="CC10" s="384">
        <f>CC9-Tabel_D!CC8</f>
        <v>-894.0404390548938</v>
      </c>
      <c r="CD10" s="384">
        <f>CD9-Tabel_D!CD8</f>
        <v>442.66641222024919</v>
      </c>
      <c r="CE10" s="384">
        <f>CE9-Tabel_D!CE8</f>
        <v>-1523.6145431413024</v>
      </c>
      <c r="CF10" s="384">
        <f>CF9-Tabel_D!CF8</f>
        <v>186.90769186611578</v>
      </c>
      <c r="CG10" s="384">
        <f>CG9-Tabel_D!CG8</f>
        <v>-20719.495864651442</v>
      </c>
      <c r="CH10" s="381"/>
      <c r="CI10" s="381"/>
      <c r="CJ10" s="381"/>
      <c r="CK10" s="381"/>
    </row>
    <row r="11" spans="1:90" s="60" customFormat="1" ht="18" customHeight="1" x14ac:dyDescent="0.25">
      <c r="A11" s="378"/>
      <c r="B11" s="379"/>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row>
    <row r="12" spans="1:90" s="60" customFormat="1" ht="18" customHeight="1" x14ac:dyDescent="0.25">
      <c r="A12" s="378"/>
      <c r="B12" s="379"/>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c r="CA12" s="381"/>
      <c r="CB12" s="381"/>
      <c r="CC12" s="381"/>
      <c r="CD12" s="381"/>
      <c r="CE12" s="381"/>
      <c r="CF12" s="381"/>
      <c r="CG12" s="381"/>
      <c r="CH12" s="381"/>
      <c r="CI12" s="381"/>
      <c r="CJ12" s="381"/>
      <c r="CK12" s="381"/>
    </row>
    <row r="13" spans="1:90" s="60" customFormat="1" ht="18" customHeight="1" x14ac:dyDescent="0.25">
      <c r="A13" s="378"/>
      <c r="B13" s="379"/>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1"/>
      <c r="BO13" s="381"/>
      <c r="BP13" s="381"/>
      <c r="BQ13" s="381"/>
      <c r="BR13" s="381"/>
      <c r="BS13" s="381"/>
      <c r="BT13" s="381"/>
      <c r="BU13" s="381"/>
      <c r="BV13" s="381"/>
      <c r="BW13" s="381"/>
      <c r="BX13" s="381"/>
      <c r="BY13" s="381"/>
      <c r="BZ13" s="381"/>
      <c r="CA13" s="381"/>
      <c r="CB13" s="381"/>
      <c r="CC13" s="381"/>
      <c r="CD13" s="381"/>
      <c r="CE13" s="381"/>
      <c r="CF13" s="381"/>
      <c r="CG13" s="381"/>
      <c r="CH13" s="381"/>
      <c r="CI13" s="381"/>
      <c r="CJ13" s="381"/>
      <c r="CK13" s="381"/>
    </row>
    <row r="14" spans="1:90" s="60" customFormat="1" ht="18" customHeight="1" x14ac:dyDescent="0.25">
      <c r="A14" s="378"/>
      <c r="B14" s="379"/>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381"/>
      <c r="AZ14" s="381"/>
      <c r="BA14" s="381"/>
      <c r="BB14" s="381"/>
      <c r="BC14" s="381"/>
      <c r="BD14" s="381"/>
      <c r="BE14" s="381"/>
      <c r="BF14" s="381"/>
      <c r="BG14" s="381"/>
      <c r="BH14" s="381"/>
      <c r="BI14" s="381"/>
      <c r="BJ14" s="381"/>
      <c r="BK14" s="381"/>
      <c r="BL14" s="381"/>
      <c r="BM14" s="381"/>
      <c r="BN14" s="381"/>
      <c r="BO14" s="381"/>
      <c r="BP14" s="381"/>
      <c r="BQ14" s="381"/>
      <c r="BR14" s="381"/>
      <c r="BS14" s="381"/>
      <c r="BT14" s="381"/>
      <c r="BU14" s="381"/>
      <c r="BV14" s="381"/>
      <c r="BW14" s="381"/>
      <c r="BX14" s="381"/>
      <c r="BY14" s="381"/>
      <c r="BZ14" s="381"/>
      <c r="CA14" s="381"/>
      <c r="CB14" s="381"/>
      <c r="CC14" s="381"/>
      <c r="CD14" s="381"/>
      <c r="CE14" s="381"/>
      <c r="CF14" s="381"/>
      <c r="CG14" s="381"/>
      <c r="CH14" s="381"/>
      <c r="CI14" s="381"/>
      <c r="CJ14" s="381"/>
      <c r="CK14" s="381"/>
    </row>
    <row r="15" spans="1:90" s="60" customFormat="1" ht="18" customHeight="1" x14ac:dyDescent="0.25">
      <c r="A15" s="378"/>
      <c r="B15" s="379"/>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1"/>
      <c r="CG15" s="381"/>
      <c r="CH15" s="381"/>
      <c r="CI15" s="381"/>
      <c r="CJ15" s="381"/>
      <c r="CK15" s="381"/>
    </row>
    <row r="16" spans="1:90" s="60" customFormat="1" x14ac:dyDescent="0.25">
      <c r="A16" s="378"/>
      <c r="B16" s="379"/>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c r="BW16" s="381"/>
      <c r="BX16" s="381"/>
      <c r="BY16" s="381"/>
      <c r="BZ16" s="381"/>
      <c r="CA16" s="381"/>
      <c r="CB16" s="381"/>
      <c r="CC16" s="381"/>
      <c r="CD16" s="381"/>
      <c r="CE16" s="381"/>
      <c r="CF16" s="381"/>
      <c r="CG16" s="381"/>
      <c r="CH16" s="381"/>
      <c r="CI16" s="381"/>
      <c r="CJ16" s="381"/>
      <c r="CK16" s="381"/>
    </row>
    <row r="17" spans="1:89" s="60" customFormat="1" x14ac:dyDescent="0.25">
      <c r="A17" s="378"/>
      <c r="B17" s="379"/>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381"/>
      <c r="CG17" s="381"/>
      <c r="CH17" s="381"/>
      <c r="CI17" s="381"/>
      <c r="CJ17" s="381"/>
      <c r="CK17" s="381"/>
    </row>
    <row r="18" spans="1:89" x14ac:dyDescent="0.2">
      <c r="A18" s="378"/>
      <c r="B18" s="379"/>
      <c r="C18" s="385"/>
      <c r="D18" s="385"/>
      <c r="E18" s="385"/>
      <c r="F18" s="385"/>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1"/>
      <c r="BR18" s="381"/>
      <c r="BS18" s="381"/>
      <c r="BT18" s="381"/>
      <c r="BU18" s="381"/>
      <c r="BV18" s="381"/>
      <c r="BW18" s="381"/>
      <c r="BX18" s="381"/>
      <c r="BY18" s="381"/>
      <c r="BZ18" s="381"/>
      <c r="CA18" s="381"/>
      <c r="CB18" s="381"/>
      <c r="CC18" s="381"/>
      <c r="CD18" s="381"/>
      <c r="CE18" s="381"/>
      <c r="CF18" s="381"/>
      <c r="CG18" s="381"/>
      <c r="CH18" s="381"/>
      <c r="CI18" s="381"/>
      <c r="CJ18" s="381"/>
      <c r="CK18" s="381"/>
    </row>
    <row r="19" spans="1:89" x14ac:dyDescent="0.2">
      <c r="A19" s="378"/>
      <c r="B19" s="379"/>
      <c r="C19" s="385"/>
      <c r="D19" s="385"/>
      <c r="E19" s="385"/>
      <c r="F19" s="385"/>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381"/>
      <c r="CD19" s="381"/>
      <c r="CE19" s="381"/>
      <c r="CF19" s="381"/>
      <c r="CG19" s="381"/>
      <c r="CH19" s="381"/>
      <c r="CI19" s="381"/>
      <c r="CJ19" s="381"/>
      <c r="CK19" s="381"/>
    </row>
    <row r="20" spans="1:89" x14ac:dyDescent="0.2">
      <c r="A20" s="378"/>
      <c r="B20" s="379"/>
      <c r="C20" s="385"/>
      <c r="D20" s="385"/>
      <c r="E20" s="385"/>
      <c r="F20" s="385"/>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381"/>
      <c r="CB20" s="381"/>
      <c r="CC20" s="381"/>
      <c r="CD20" s="381"/>
      <c r="CE20" s="381"/>
      <c r="CF20" s="381"/>
      <c r="CG20" s="381"/>
      <c r="CH20" s="381"/>
      <c r="CI20" s="381"/>
      <c r="CJ20" s="381"/>
      <c r="CK20" s="381"/>
    </row>
  </sheetData>
  <dataConsolidate/>
  <dataValidations count="2">
    <dataValidation type="custom" allowBlank="1" showInputMessage="1" showErrorMessage="1" errorTitle="Wrong data input" error="Data entry is limited to numeric values._x000d__x000a_: symbol can be used for not available data." sqref="CK3:CK6 CH3:CH6" xr:uid="{B976ACB5-EBBE-4264-9ACB-8A42C1D59A87}">
      <formula1>OR(ISNUMBER(CH3),CH3=":")</formula1>
    </dataValidation>
    <dataValidation type="custom" allowBlank="1" showInputMessage="1" showErrorMessage="1" errorTitle="Wrong data input" error="Data entry is limited to positive values or zero._x000d__x000a_: symbol can be used for not available data." sqref="C3:CG6" xr:uid="{D8C43ACC-7970-4714-A0A3-190DF97FA2F1}">
      <formula1>OR(AND(ISNUMBER(C3),C3&gt;=0),C3=":")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Beschrijving</vt:lpstr>
      <vt:lpstr>Tabel_A</vt:lpstr>
      <vt:lpstr>Tabel_B</vt:lpstr>
      <vt:lpstr>Tabel_B1</vt:lpstr>
      <vt:lpstr>Tabel_B2</vt:lpstr>
      <vt:lpstr>Tabel_C</vt:lpstr>
      <vt:lpstr>Tabel_D</vt:lpstr>
      <vt:lpstr>Tabel_E</vt:lpstr>
      <vt:lpstr>Tabel_TJ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Vandernoot</dc:creator>
  <cp:lastModifiedBy>Guy Vandille</cp:lastModifiedBy>
  <cp:lastPrinted>2020-09-28T13:33:21Z</cp:lastPrinted>
  <dcterms:created xsi:type="dcterms:W3CDTF">2017-09-28T09:53:30Z</dcterms:created>
  <dcterms:modified xsi:type="dcterms:W3CDTF">2021-09-27T15:39:14Z</dcterms:modified>
</cp:coreProperties>
</file>