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12"/>
  </bookViews>
  <sheets>
    <sheet name="tbl_0" sheetId="1" r:id="rId1"/>
    <sheet name="tbl_1" sheetId="2" r:id="rId2"/>
    <sheet name="tbl_2" sheetId="3" r:id="rId3"/>
    <sheet name="tbl_3" sheetId="4" r:id="rId4"/>
    <sheet name="tbl_3a" sheetId="5" r:id="rId5"/>
    <sheet name="tbl_3b" sheetId="6" r:id="rId6"/>
    <sheet name="tbl_4" sheetId="7" r:id="rId7"/>
    <sheet name="tbl_5" sheetId="8" r:id="rId8"/>
    <sheet name="tbl_6" sheetId="9" r:id="rId9"/>
    <sheet name="tbl_7" sheetId="10" r:id="rId10"/>
    <sheet name="tbl_8" sheetId="11" r:id="rId11"/>
    <sheet name="tbl_9" sheetId="12" r:id="rId12"/>
    <sheet name="tbl_10" sheetId="13" r:id="rId13"/>
  </sheets>
  <definedNames/>
  <calcPr fullCalcOnLoad="1"/>
</workbook>
</file>

<file path=xl/sharedStrings.xml><?xml version="1.0" encoding="utf-8"?>
<sst xmlns="http://schemas.openxmlformats.org/spreadsheetml/2006/main" count="1147" uniqueCount="135">
  <si>
    <t>P.1</t>
  </si>
  <si>
    <t>D.21*-D.31</t>
  </si>
  <si>
    <t>P.2</t>
  </si>
  <si>
    <t>D.211</t>
  </si>
  <si>
    <t>D.1</t>
  </si>
  <si>
    <t>K.1</t>
  </si>
  <si>
    <t>P.51</t>
  </si>
  <si>
    <t>P.52</t>
  </si>
  <si>
    <t>P.31/S14</t>
  </si>
  <si>
    <t>P.31/S15</t>
  </si>
  <si>
    <t>P3./S13</t>
  </si>
  <si>
    <t>P2</t>
  </si>
  <si>
    <t>D.21*</t>
  </si>
  <si>
    <t>D.31</t>
  </si>
  <si>
    <t>D.29</t>
  </si>
  <si>
    <t>P.7/S21</t>
  </si>
  <si>
    <t>P.7/S22</t>
  </si>
  <si>
    <t>P.6/S21</t>
  </si>
  <si>
    <t>P.6/S22</t>
  </si>
  <si>
    <t>B.1n</t>
  </si>
  <si>
    <t>B.1g</t>
  </si>
  <si>
    <t>B.2n+B3.n</t>
  </si>
  <si>
    <t>P.7</t>
  </si>
  <si>
    <t>D.39</t>
  </si>
  <si>
    <t xml:space="preserve">Tableau des ressources aux prix de base avec passage aux prix d'acquisition </t>
  </si>
  <si>
    <t>Tableau des subventions sur les produits</t>
  </si>
  <si>
    <t>Tableau des emplois aux prix de base</t>
  </si>
  <si>
    <t>Tableau des emplois des importations aux prix de base</t>
  </si>
  <si>
    <t>Tableau entrées-sorties symétrique aux prix de base</t>
  </si>
  <si>
    <t>million d'euros</t>
  </si>
  <si>
    <t>Tableau 1:</t>
  </si>
  <si>
    <t>Tableau 2:</t>
  </si>
  <si>
    <t>Tableau 3:</t>
  </si>
  <si>
    <t>Tableau 4:</t>
  </si>
  <si>
    <t>Tableau 5:</t>
  </si>
  <si>
    <t>Tableau 6:</t>
  </si>
  <si>
    <t>Tableau 7:</t>
  </si>
  <si>
    <t>Tableau 8:</t>
  </si>
  <si>
    <t>Tableau 9:</t>
  </si>
  <si>
    <t>Tableau 10:</t>
  </si>
  <si>
    <t>Pêche, aquaculture</t>
  </si>
  <si>
    <t>Construction</t>
  </si>
  <si>
    <t>Hôtels et restaurants</t>
  </si>
  <si>
    <t>Administration publique</t>
  </si>
  <si>
    <t>Education</t>
  </si>
  <si>
    <t>Santé et action sociale</t>
  </si>
  <si>
    <t>Services domestiques</t>
  </si>
  <si>
    <t>Produits de la pêche et de l'aquaculture</t>
  </si>
  <si>
    <t>Travaux de construction</t>
  </si>
  <si>
    <t>Services d'administration publique</t>
  </si>
  <si>
    <t>Services de santé et d'action sociale</t>
  </si>
  <si>
    <t>Marges commerciales</t>
  </si>
  <si>
    <t>Total (prix de base)</t>
  </si>
  <si>
    <t>Production</t>
  </si>
  <si>
    <t>Importations UE</t>
  </si>
  <si>
    <t>Importations non-UE</t>
  </si>
  <si>
    <t xml:space="preserve"> Subventions sur les produits</t>
  </si>
  <si>
    <t>Total des ressources aux prix de base</t>
  </si>
  <si>
    <t>Total des ressources aux prix d'acquisition</t>
  </si>
  <si>
    <t>Total</t>
  </si>
  <si>
    <t>TVA</t>
  </si>
  <si>
    <t>Rémunérations des salariés</t>
  </si>
  <si>
    <t>Autres impôts sur la production</t>
  </si>
  <si>
    <t>Autres subventions sur la production</t>
  </si>
  <si>
    <t>Excédent net d’exploitation et revenu mixte net</t>
  </si>
  <si>
    <t>Valeur ajoutée brute</t>
  </si>
  <si>
    <t>Valeur ajoutée nette</t>
  </si>
  <si>
    <t>Consommation de capital fixe</t>
  </si>
  <si>
    <t>Production (prix de base)</t>
  </si>
  <si>
    <t>Données supplémentaires</t>
  </si>
  <si>
    <t>Formation brute de capital fixe</t>
  </si>
  <si>
    <t>Emploi (1.000 personnes)</t>
  </si>
  <si>
    <t>Consommation finale des ménages</t>
  </si>
  <si>
    <t>Consommation finale des administrations publiques</t>
  </si>
  <si>
    <t>Variation des stocks</t>
  </si>
  <si>
    <t>Exportations UE</t>
  </si>
  <si>
    <t>Total des emplois aux prix d'acquisition</t>
  </si>
  <si>
    <t>Consommation finale des ISBL</t>
  </si>
  <si>
    <t>Exportations non-UE</t>
  </si>
  <si>
    <t>Consommation intermédiaire</t>
  </si>
  <si>
    <t>Total des subventions sur les produits</t>
  </si>
  <si>
    <t>Total des marges commerciales</t>
  </si>
  <si>
    <t>Total des emplois aux prix de base</t>
  </si>
  <si>
    <t>Total des importations</t>
  </si>
  <si>
    <t>Total (prix d'acquisition)</t>
  </si>
  <si>
    <t>Consommation intermédiaire/finale (intérieure)</t>
  </si>
  <si>
    <t>Consommation intermédiaire/finale (importée)</t>
  </si>
  <si>
    <t>Tableau 3a:</t>
  </si>
  <si>
    <t>Tableau 3b:</t>
  </si>
  <si>
    <t>Tableau des emplois aux prix d'acquisition</t>
  </si>
  <si>
    <t>Tableau des impôts sur les produits (hors TVA)</t>
  </si>
  <si>
    <t>Tableau des impôts (hors TVA) nets des subventions sur les produits</t>
  </si>
  <si>
    <t>Tableau des marges commerciales</t>
  </si>
  <si>
    <t>Total des impôts (hors TVA) nets des subventions sur les produits</t>
  </si>
  <si>
    <t>Total des impôts sur les produits (hors TVA)</t>
  </si>
  <si>
    <t>Impôts sur les produits (hors TVA)</t>
  </si>
  <si>
    <t>Impôts (hors TVA) nets des subventions sur les produits</t>
  </si>
  <si>
    <t>Produits agricoles et forestiers</t>
  </si>
  <si>
    <t>Electricité, gaz et eau</t>
  </si>
  <si>
    <t>Ventes; réparations automobiles et d'articles domestiques</t>
  </si>
  <si>
    <t>Transports et communications</t>
  </si>
  <si>
    <t>Services financiers</t>
  </si>
  <si>
    <t>Services immobiliers, de location et aux entreprises</t>
  </si>
  <si>
    <t>Services collectifs, sociaux et personnels</t>
  </si>
  <si>
    <t>Agriculture, chasse, sylviculture</t>
  </si>
  <si>
    <t>Production et distribution d'électricité, de gaz et d'eau</t>
  </si>
  <si>
    <t>Commerce; réparations automobile et d'articles domestiques</t>
  </si>
  <si>
    <t>Activités financières</t>
  </si>
  <si>
    <t>Immobilier, location et services aux entreprises</t>
  </si>
  <si>
    <t>P17xA17</t>
  </si>
  <si>
    <t>P17xP17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</si>
  <si>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</si>
  <si>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</si>
  <si>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</si>
  <si>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</si>
  <si>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</si>
  <si>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</si>
  <si>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</si>
  <si>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</si>
  <si>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</si>
  <si>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</si>
  <si>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</si>
  <si>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</si>
  <si>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</si>
  <si>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</si>
  <si>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</si>
  <si>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</si>
  <si>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Produits d'extraction</t>
  </si>
  <si>
    <t>Produits manufacturés</t>
  </si>
  <si>
    <t>Industries extractives</t>
  </si>
  <si>
    <t>Industrie manufacturière</t>
  </si>
  <si>
    <t>Tableau des emplois de la production intérieure aux prix de base</t>
  </si>
  <si>
    <t>Tableau entrées-sorties symétrique des importations</t>
  </si>
  <si>
    <t xml:space="preserve">Tableau entrées-sorties symétrique de la production intérieure </t>
  </si>
  <si>
    <t>Services d'hôtellerie et de restauration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</si>
</sst>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73.00390625" style="0" bestFit="1" customWidth="1"/>
    <col min="3" max="3" width="11.7109375" style="0" customWidth="1"/>
    <col min="4" max="4" width="14.140625" style="0" customWidth="1"/>
  </cols>
  <sheetData>
    <row r="1" spans="1:4" ht="12.75">
      <c r="A1" s="35" t="s">
        <v>30</v>
      </c>
      <c r="B1" s="28" t="s">
        <v>24</v>
      </c>
      <c r="C1" s="28" t="s">
        <v>109</v>
      </c>
      <c r="D1" s="28" t="s">
        <v>29</v>
      </c>
    </row>
    <row r="2" spans="1:4" ht="12.75">
      <c r="A2" s="35" t="s">
        <v>31</v>
      </c>
      <c r="B2" s="28" t="s">
        <v>89</v>
      </c>
      <c r="C2" s="28" t="s">
        <v>109</v>
      </c>
      <c r="D2" s="28" t="s">
        <v>29</v>
      </c>
    </row>
    <row r="3" spans="1:4" ht="12.75">
      <c r="A3" s="35" t="s">
        <v>32</v>
      </c>
      <c r="B3" s="28" t="s">
        <v>91</v>
      </c>
      <c r="C3" s="28" t="s">
        <v>109</v>
      </c>
      <c r="D3" s="28" t="s">
        <v>29</v>
      </c>
    </row>
    <row r="4" spans="1:4" ht="12.75">
      <c r="A4" s="35" t="s">
        <v>87</v>
      </c>
      <c r="B4" s="28" t="s">
        <v>90</v>
      </c>
      <c r="C4" s="28" t="s">
        <v>109</v>
      </c>
      <c r="D4" s="28" t="s">
        <v>29</v>
      </c>
    </row>
    <row r="5" spans="1:4" ht="12.75">
      <c r="A5" s="35" t="s">
        <v>88</v>
      </c>
      <c r="B5" s="28" t="s">
        <v>25</v>
      </c>
      <c r="C5" s="28" t="s">
        <v>109</v>
      </c>
      <c r="D5" s="28" t="s">
        <v>29</v>
      </c>
    </row>
    <row r="6" spans="1:4" ht="12.75">
      <c r="A6" s="35" t="s">
        <v>33</v>
      </c>
      <c r="B6" s="28" t="s">
        <v>92</v>
      </c>
      <c r="C6" s="28" t="s">
        <v>109</v>
      </c>
      <c r="D6" s="28" t="s">
        <v>29</v>
      </c>
    </row>
    <row r="7" spans="1:4" ht="12.75">
      <c r="A7" s="35" t="s">
        <v>34</v>
      </c>
      <c r="B7" s="28" t="s">
        <v>26</v>
      </c>
      <c r="C7" s="28" t="s">
        <v>109</v>
      </c>
      <c r="D7" s="28" t="s">
        <v>29</v>
      </c>
    </row>
    <row r="8" spans="1:4" ht="12.75">
      <c r="A8" s="35" t="s">
        <v>35</v>
      </c>
      <c r="B8" s="28" t="s">
        <v>27</v>
      </c>
      <c r="C8" s="28" t="s">
        <v>109</v>
      </c>
      <c r="D8" s="28" t="s">
        <v>29</v>
      </c>
    </row>
    <row r="9" spans="1:4" ht="12.75">
      <c r="A9" s="35" t="s">
        <v>36</v>
      </c>
      <c r="B9" s="28" t="s">
        <v>131</v>
      </c>
      <c r="C9" s="28" t="s">
        <v>109</v>
      </c>
      <c r="D9" s="28" t="s">
        <v>29</v>
      </c>
    </row>
    <row r="10" spans="1:4" ht="12.75">
      <c r="A10" s="35" t="s">
        <v>37</v>
      </c>
      <c r="B10" s="28" t="s">
        <v>28</v>
      </c>
      <c r="C10" s="28" t="s">
        <v>110</v>
      </c>
      <c r="D10" s="28" t="s">
        <v>29</v>
      </c>
    </row>
    <row r="11" spans="1:4" ht="12.75">
      <c r="A11" s="35" t="s">
        <v>38</v>
      </c>
      <c r="B11" s="28" t="s">
        <v>132</v>
      </c>
      <c r="C11" s="28" t="s">
        <v>110</v>
      </c>
      <c r="D11" s="28" t="s">
        <v>29</v>
      </c>
    </row>
    <row r="12" spans="1:4" ht="12.75">
      <c r="A12" s="35" t="s">
        <v>39</v>
      </c>
      <c r="B12" s="42" t="s">
        <v>133</v>
      </c>
      <c r="C12" s="28" t="s">
        <v>110</v>
      </c>
      <c r="D12" s="28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E3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  <col min="205" max="16384" width="8.8515625" style="7" customWidth="1"/>
  </cols>
  <sheetData>
    <row r="1" spans="1:27" ht="12.75">
      <c r="A1" s="35"/>
      <c r="B1" s="35"/>
      <c r="C1" s="37" t="s">
        <v>111</v>
      </c>
      <c r="D1" s="37" t="s">
        <v>112</v>
      </c>
      <c r="E1" s="37" t="s">
        <v>113</v>
      </c>
      <c r="F1" s="37" t="s">
        <v>114</v>
      </c>
      <c r="G1" s="37" t="s">
        <v>115</v>
      </c>
      <c r="H1" s="37" t="s">
        <v>116</v>
      </c>
      <c r="I1" s="37" t="s">
        <v>117</v>
      </c>
      <c r="J1" s="37" t="s">
        <v>118</v>
      </c>
      <c r="K1" s="37" t="s">
        <v>119</v>
      </c>
      <c r="L1" s="37" t="s">
        <v>120</v>
      </c>
      <c r="M1" s="37" t="s">
        <v>121</v>
      </c>
      <c r="N1" s="37" t="s">
        <v>122</v>
      </c>
      <c r="O1" s="37" t="s">
        <v>123</v>
      </c>
      <c r="P1" s="37" t="s">
        <v>124</v>
      </c>
      <c r="Q1" s="37" t="s">
        <v>125</v>
      </c>
      <c r="R1" s="37" t="s">
        <v>126</v>
      </c>
      <c r="S1" s="30"/>
      <c r="T1" s="30" t="s">
        <v>8</v>
      </c>
      <c r="U1" s="30" t="s">
        <v>9</v>
      </c>
      <c r="V1" s="30" t="s">
        <v>10</v>
      </c>
      <c r="W1" s="30" t="s">
        <v>6</v>
      </c>
      <c r="X1" s="30" t="s">
        <v>7</v>
      </c>
      <c r="Y1" s="30" t="s">
        <v>17</v>
      </c>
      <c r="Z1" s="30" t="s">
        <v>18</v>
      </c>
      <c r="AA1" s="33"/>
    </row>
    <row r="2" spans="1:27" ht="68.25">
      <c r="A2" s="29"/>
      <c r="B2" s="29"/>
      <c r="C2" s="16" t="s">
        <v>104</v>
      </c>
      <c r="D2" s="16" t="s">
        <v>40</v>
      </c>
      <c r="E2" s="16" t="s">
        <v>129</v>
      </c>
      <c r="F2" s="16" t="s">
        <v>130</v>
      </c>
      <c r="G2" s="16" t="s">
        <v>105</v>
      </c>
      <c r="H2" s="16" t="s">
        <v>41</v>
      </c>
      <c r="I2" s="16" t="s">
        <v>106</v>
      </c>
      <c r="J2" s="16" t="s">
        <v>42</v>
      </c>
      <c r="K2" s="16" t="s">
        <v>100</v>
      </c>
      <c r="L2" s="16" t="s">
        <v>107</v>
      </c>
      <c r="M2" s="16" t="s">
        <v>108</v>
      </c>
      <c r="N2" s="16" t="s">
        <v>43</v>
      </c>
      <c r="O2" s="16" t="s">
        <v>44</v>
      </c>
      <c r="P2" s="16" t="s">
        <v>45</v>
      </c>
      <c r="Q2" s="16" t="s">
        <v>103</v>
      </c>
      <c r="R2" s="16" t="s">
        <v>46</v>
      </c>
      <c r="S2" s="34" t="s">
        <v>59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34" t="s">
        <v>82</v>
      </c>
    </row>
    <row r="3" spans="1:27" ht="12.75">
      <c r="A3" s="15" t="s">
        <v>111</v>
      </c>
      <c r="B3" s="18" t="s">
        <v>97</v>
      </c>
      <c r="C3" s="23">
        <v>221.2141922607143</v>
      </c>
      <c r="D3" s="23">
        <v>0</v>
      </c>
      <c r="E3" s="23">
        <v>0.08834550399387564</v>
      </c>
      <c r="F3" s="23">
        <v>2869.75725345707</v>
      </c>
      <c r="G3" s="23">
        <v>5.155229937039803</v>
      </c>
      <c r="H3" s="23">
        <v>3.0251269130092253</v>
      </c>
      <c r="I3" s="23">
        <v>346.7528375334342</v>
      </c>
      <c r="J3" s="23">
        <v>101.62933499006435</v>
      </c>
      <c r="K3" s="23">
        <v>10.575737356322794</v>
      </c>
      <c r="L3" s="23">
        <v>0</v>
      </c>
      <c r="M3" s="23">
        <v>43.781226873851814</v>
      </c>
      <c r="N3" s="23">
        <v>19.567834788989657</v>
      </c>
      <c r="O3" s="23">
        <v>1.0573382308870516</v>
      </c>
      <c r="P3" s="23">
        <v>75.76182275549218</v>
      </c>
      <c r="Q3" s="23">
        <v>18.578222713513323</v>
      </c>
      <c r="R3" s="23">
        <v>0</v>
      </c>
      <c r="S3" s="24">
        <f aca="true" t="shared" si="0" ref="S3:S18">SUM(C3:R3)</f>
        <v>3716.9445033143825</v>
      </c>
      <c r="T3" s="23">
        <v>1343.8512720999854</v>
      </c>
      <c r="U3" s="23">
        <v>0</v>
      </c>
      <c r="V3" s="23">
        <v>0</v>
      </c>
      <c r="W3" s="23">
        <v>52.48221510522216</v>
      </c>
      <c r="X3" s="23">
        <v>58.11593838565009</v>
      </c>
      <c r="Y3" s="23">
        <v>1055.0454285882377</v>
      </c>
      <c r="Z3" s="23">
        <v>121.98027426107588</v>
      </c>
      <c r="AA3" s="24">
        <f aca="true" t="shared" si="1" ref="AA3:AA18">SUM(S3:Z3)</f>
        <v>6348.419631754554</v>
      </c>
    </row>
    <row r="4" spans="1:27" ht="12.75">
      <c r="A4" s="15" t="s">
        <v>112</v>
      </c>
      <c r="B4" s="18" t="s">
        <v>47</v>
      </c>
      <c r="C4" s="23">
        <v>0</v>
      </c>
      <c r="D4" s="23">
        <v>0</v>
      </c>
      <c r="E4" s="23">
        <v>0</v>
      </c>
      <c r="F4" s="23">
        <v>13.395978136507665</v>
      </c>
      <c r="G4" s="23">
        <v>0</v>
      </c>
      <c r="H4" s="23">
        <v>0</v>
      </c>
      <c r="I4" s="23">
        <v>0.6517552099643638</v>
      </c>
      <c r="J4" s="23">
        <v>9.072258941462461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0.027003859582407287</v>
      </c>
      <c r="R4" s="23">
        <v>0</v>
      </c>
      <c r="S4" s="24">
        <f t="shared" si="0"/>
        <v>23.146996147516898</v>
      </c>
      <c r="T4" s="23">
        <v>70.83243551274415</v>
      </c>
      <c r="U4" s="23">
        <v>0</v>
      </c>
      <c r="V4" s="23">
        <v>0</v>
      </c>
      <c r="W4" s="23">
        <v>0</v>
      </c>
      <c r="X4" s="23">
        <v>0.5177256146497703</v>
      </c>
      <c r="Y4" s="23">
        <v>52.82310406233296</v>
      </c>
      <c r="Z4" s="23">
        <v>3.1797386292327077</v>
      </c>
      <c r="AA4" s="24">
        <f t="shared" si="1"/>
        <v>150.49999996647648</v>
      </c>
    </row>
    <row r="5" spans="1:27" ht="12.75">
      <c r="A5" s="15" t="s">
        <v>113</v>
      </c>
      <c r="B5" s="18" t="s">
        <v>127</v>
      </c>
      <c r="C5" s="23">
        <v>0.026181589848897957</v>
      </c>
      <c r="D5" s="23">
        <v>0</v>
      </c>
      <c r="E5" s="23">
        <v>47.827151963262104</v>
      </c>
      <c r="F5" s="23">
        <v>446.99560759530505</v>
      </c>
      <c r="G5" s="23">
        <v>2.38815020755726</v>
      </c>
      <c r="H5" s="23">
        <v>215.70791951349156</v>
      </c>
      <c r="I5" s="23">
        <v>0.8481189069677555</v>
      </c>
      <c r="J5" s="23">
        <v>-4.3070757367981785E-07</v>
      </c>
      <c r="K5" s="23">
        <v>13.586321296062454</v>
      </c>
      <c r="L5" s="23">
        <v>0.0010607375697640267</v>
      </c>
      <c r="M5" s="23">
        <v>32.4319300166517</v>
      </c>
      <c r="N5" s="23">
        <v>15.825669353394709</v>
      </c>
      <c r="O5" s="23">
        <v>0</v>
      </c>
      <c r="P5" s="23">
        <v>6.616259256097884E-05</v>
      </c>
      <c r="Q5" s="23">
        <v>0.8370333819571463</v>
      </c>
      <c r="R5" s="23">
        <v>0</v>
      </c>
      <c r="S5" s="24">
        <f t="shared" si="0"/>
        <v>776.4752102939533</v>
      </c>
      <c r="T5" s="23">
        <v>13.191209138374077</v>
      </c>
      <c r="U5" s="23">
        <v>0</v>
      </c>
      <c r="V5" s="23">
        <v>0</v>
      </c>
      <c r="W5" s="23">
        <v>0</v>
      </c>
      <c r="X5" s="23">
        <v>-47.41932413303179</v>
      </c>
      <c r="Y5" s="23">
        <v>301.09806309547514</v>
      </c>
      <c r="Z5" s="23">
        <v>101.88183284116622</v>
      </c>
      <c r="AA5" s="24">
        <f t="shared" si="1"/>
        <v>1145.226991235937</v>
      </c>
    </row>
    <row r="6" spans="1:27" ht="12.75">
      <c r="A6" s="15" t="s">
        <v>114</v>
      </c>
      <c r="B6" s="18" t="s">
        <v>128</v>
      </c>
      <c r="C6" s="23">
        <v>1640.944132884225</v>
      </c>
      <c r="D6" s="23">
        <v>28.05433681125082</v>
      </c>
      <c r="E6" s="23">
        <v>43.68615384498146</v>
      </c>
      <c r="F6" s="23">
        <v>29736.424099763448</v>
      </c>
      <c r="G6" s="23">
        <v>579.5194814115757</v>
      </c>
      <c r="H6" s="23">
        <v>6820.768324410176</v>
      </c>
      <c r="I6" s="23">
        <v>1710.605522825852</v>
      </c>
      <c r="J6" s="23">
        <v>2574.193897174375</v>
      </c>
      <c r="K6" s="23">
        <v>2764.7773616368722</v>
      </c>
      <c r="L6" s="23">
        <v>169.07290502735339</v>
      </c>
      <c r="M6" s="23">
        <v>2450.9270430892198</v>
      </c>
      <c r="N6" s="23">
        <v>733.9744782425587</v>
      </c>
      <c r="O6" s="23">
        <v>318.14168247587685</v>
      </c>
      <c r="P6" s="23">
        <v>1793.4289603648072</v>
      </c>
      <c r="Q6" s="23">
        <v>810.9764986147865</v>
      </c>
      <c r="R6" s="23">
        <v>0</v>
      </c>
      <c r="S6" s="24">
        <f t="shared" si="0"/>
        <v>52175.49487857735</v>
      </c>
      <c r="T6" s="23">
        <v>15195.80168098577</v>
      </c>
      <c r="U6" s="23">
        <v>2.9697983933062213</v>
      </c>
      <c r="V6" s="23">
        <v>347.7896905036397</v>
      </c>
      <c r="W6" s="23">
        <v>5993.057784599256</v>
      </c>
      <c r="X6" s="23">
        <v>1868.9386908414922</v>
      </c>
      <c r="Y6" s="23">
        <v>88294.55319309125</v>
      </c>
      <c r="Z6" s="23">
        <v>22916.332997517125</v>
      </c>
      <c r="AA6" s="24">
        <f t="shared" si="1"/>
        <v>186794.9387145092</v>
      </c>
    </row>
    <row r="7" spans="1:27" ht="12.75">
      <c r="A7" s="15" t="s">
        <v>115</v>
      </c>
      <c r="B7" s="18" t="s">
        <v>98</v>
      </c>
      <c r="C7" s="23">
        <v>132.32246474261294</v>
      </c>
      <c r="D7" s="23">
        <v>0</v>
      </c>
      <c r="E7" s="23">
        <v>21.63451815224682</v>
      </c>
      <c r="F7" s="23">
        <v>2446.7198604672953</v>
      </c>
      <c r="G7" s="23">
        <v>155.23402002570606</v>
      </c>
      <c r="H7" s="23">
        <v>89.24548147546193</v>
      </c>
      <c r="I7" s="23">
        <v>461.60057871820436</v>
      </c>
      <c r="J7" s="23">
        <v>192.37240224358214</v>
      </c>
      <c r="K7" s="23">
        <v>535.4551720599338</v>
      </c>
      <c r="L7" s="23">
        <v>96.55276963843677</v>
      </c>
      <c r="M7" s="23">
        <v>299.3980292895905</v>
      </c>
      <c r="N7" s="23">
        <v>164.8335150654563</v>
      </c>
      <c r="O7" s="23">
        <v>113.8182566387975</v>
      </c>
      <c r="P7" s="23">
        <v>247.32244882815635</v>
      </c>
      <c r="Q7" s="23">
        <v>162.15926977262893</v>
      </c>
      <c r="R7" s="23">
        <v>0</v>
      </c>
      <c r="S7" s="24">
        <f t="shared" si="0"/>
        <v>5118.668787118111</v>
      </c>
      <c r="T7" s="23">
        <v>3229.46684695936</v>
      </c>
      <c r="U7" s="23">
        <v>0</v>
      </c>
      <c r="V7" s="23">
        <v>4.0934089969748015</v>
      </c>
      <c r="W7" s="23">
        <v>0</v>
      </c>
      <c r="X7" s="23">
        <v>0</v>
      </c>
      <c r="Y7" s="23">
        <v>1926.4434671026497</v>
      </c>
      <c r="Z7" s="23">
        <v>3.8841800272788953</v>
      </c>
      <c r="AA7" s="24">
        <f t="shared" si="1"/>
        <v>10282.556690204374</v>
      </c>
    </row>
    <row r="8" spans="1:27" ht="12.75">
      <c r="A8" s="15" t="s">
        <v>116</v>
      </c>
      <c r="B8" s="18" t="s">
        <v>48</v>
      </c>
      <c r="C8" s="23">
        <v>0</v>
      </c>
      <c r="D8" s="23">
        <v>0</v>
      </c>
      <c r="E8" s="23">
        <v>9.386300203106234</v>
      </c>
      <c r="F8" s="23">
        <v>1084.4983956664187</v>
      </c>
      <c r="G8" s="23">
        <v>493.954052516062</v>
      </c>
      <c r="H8" s="23">
        <v>10774.041892102918</v>
      </c>
      <c r="I8" s="23">
        <v>849.7768000298028</v>
      </c>
      <c r="J8" s="23">
        <v>27.665488063391425</v>
      </c>
      <c r="K8" s="23">
        <v>625.3194414680236</v>
      </c>
      <c r="L8" s="23">
        <v>0</v>
      </c>
      <c r="M8" s="23">
        <v>2715.2205432400624</v>
      </c>
      <c r="N8" s="23">
        <v>333.81170568007906</v>
      </c>
      <c r="O8" s="23">
        <v>115.50316287627653</v>
      </c>
      <c r="P8" s="23">
        <v>165.00166825392745</v>
      </c>
      <c r="Q8" s="23">
        <v>287.0144056502551</v>
      </c>
      <c r="R8" s="23">
        <v>0</v>
      </c>
      <c r="S8" s="24">
        <f t="shared" si="0"/>
        <v>17481.193855750324</v>
      </c>
      <c r="T8" s="23">
        <v>345.54453234805436</v>
      </c>
      <c r="U8" s="23">
        <v>0</v>
      </c>
      <c r="V8" s="23">
        <v>0</v>
      </c>
      <c r="W8" s="23">
        <v>23277.79670544054</v>
      </c>
      <c r="X8" s="23">
        <v>0</v>
      </c>
      <c r="Y8" s="23">
        <v>838.7080287855317</v>
      </c>
      <c r="Z8" s="23">
        <v>164.8243242820106</v>
      </c>
      <c r="AA8" s="24">
        <f t="shared" si="1"/>
        <v>42108.06744660646</v>
      </c>
    </row>
    <row r="9" spans="1:27" ht="12.75">
      <c r="A9" s="15" t="s">
        <v>117</v>
      </c>
      <c r="B9" s="18" t="s">
        <v>99</v>
      </c>
      <c r="C9" s="23">
        <v>592.3346927354736</v>
      </c>
      <c r="D9" s="23">
        <v>12.902471434668815</v>
      </c>
      <c r="E9" s="23">
        <v>43.51802104199484</v>
      </c>
      <c r="F9" s="23">
        <v>13060.913053095015</v>
      </c>
      <c r="G9" s="23">
        <v>226.5681871949768</v>
      </c>
      <c r="H9" s="23">
        <v>2819.776017057095</v>
      </c>
      <c r="I9" s="23">
        <v>1722.3417553700974</v>
      </c>
      <c r="J9" s="23">
        <v>592.9951324123422</v>
      </c>
      <c r="K9" s="23">
        <v>1641.4831441688948</v>
      </c>
      <c r="L9" s="23">
        <v>54.06286874351038</v>
      </c>
      <c r="M9" s="23">
        <v>1384.9915693711737</v>
      </c>
      <c r="N9" s="23">
        <v>359.2366934441858</v>
      </c>
      <c r="O9" s="23">
        <v>115.60534881439348</v>
      </c>
      <c r="P9" s="23">
        <v>1049.0352370380779</v>
      </c>
      <c r="Q9" s="23">
        <v>374.9847204506044</v>
      </c>
      <c r="R9" s="23">
        <v>0</v>
      </c>
      <c r="S9" s="24">
        <f t="shared" si="0"/>
        <v>24050.748912372506</v>
      </c>
      <c r="T9" s="23">
        <v>24587.439888679077</v>
      </c>
      <c r="U9" s="23">
        <v>4.873354844755147</v>
      </c>
      <c r="V9" s="23">
        <v>977.7364222828724</v>
      </c>
      <c r="W9" s="23">
        <v>5697.586356896417</v>
      </c>
      <c r="X9" s="23">
        <v>754.1990626253265</v>
      </c>
      <c r="Y9" s="23">
        <v>14275.874228730856</v>
      </c>
      <c r="Z9" s="23">
        <v>5291.187455699404</v>
      </c>
      <c r="AA9" s="24">
        <f t="shared" si="1"/>
        <v>75639.6456821312</v>
      </c>
    </row>
    <row r="10" spans="1:27" ht="12.75">
      <c r="A10" s="15" t="s">
        <v>118</v>
      </c>
      <c r="B10" s="18" t="s">
        <v>134</v>
      </c>
      <c r="C10" s="23">
        <v>0</v>
      </c>
      <c r="D10" s="23">
        <v>0.06168484582130701</v>
      </c>
      <c r="E10" s="23">
        <v>1.1181537920524545</v>
      </c>
      <c r="F10" s="23">
        <v>284.3821167716866</v>
      </c>
      <c r="G10" s="23">
        <v>25.278121807799103</v>
      </c>
      <c r="H10" s="23">
        <v>124.23898657022224</v>
      </c>
      <c r="I10" s="23">
        <v>282.86079879804925</v>
      </c>
      <c r="J10" s="23">
        <v>43.452404670438824</v>
      </c>
      <c r="K10" s="23">
        <v>349.65919197023413</v>
      </c>
      <c r="L10" s="23">
        <v>45.145179911539955</v>
      </c>
      <c r="M10" s="23">
        <v>299.6740830224269</v>
      </c>
      <c r="N10" s="23">
        <v>26.771908520077204</v>
      </c>
      <c r="O10" s="23">
        <v>70.49727118594758</v>
      </c>
      <c r="P10" s="23">
        <v>265.2700459263947</v>
      </c>
      <c r="Q10" s="23">
        <v>152.5514795819301</v>
      </c>
      <c r="R10" s="23">
        <v>0</v>
      </c>
      <c r="S10" s="24">
        <f t="shared" si="0"/>
        <v>1970.9614273746204</v>
      </c>
      <c r="T10" s="23">
        <v>7969.4457069858445</v>
      </c>
      <c r="U10" s="23">
        <v>0</v>
      </c>
      <c r="V10" s="23">
        <v>0</v>
      </c>
      <c r="W10" s="23">
        <v>0</v>
      </c>
      <c r="X10" s="23">
        <v>0</v>
      </c>
      <c r="Y10" s="23">
        <v>1390.8119212643742</v>
      </c>
      <c r="Z10" s="23">
        <v>230.9853986642819</v>
      </c>
      <c r="AA10" s="24">
        <f t="shared" si="1"/>
        <v>11562.20445428912</v>
      </c>
    </row>
    <row r="11" spans="1:27" ht="12.75">
      <c r="A11" s="15" t="s">
        <v>119</v>
      </c>
      <c r="B11" s="18" t="s">
        <v>100</v>
      </c>
      <c r="C11" s="23">
        <v>59.56473538085305</v>
      </c>
      <c r="D11" s="23">
        <v>8.434440327538697</v>
      </c>
      <c r="E11" s="23">
        <v>36.9329626928274</v>
      </c>
      <c r="F11" s="23">
        <v>5781.86568791685</v>
      </c>
      <c r="G11" s="23">
        <v>259.527925879215</v>
      </c>
      <c r="H11" s="23">
        <v>729.5718488285244</v>
      </c>
      <c r="I11" s="23">
        <v>6718.3460095744795</v>
      </c>
      <c r="J11" s="23">
        <v>129.7844673105942</v>
      </c>
      <c r="K11" s="23">
        <v>13126.032988375962</v>
      </c>
      <c r="L11" s="23">
        <v>819.0265246170561</v>
      </c>
      <c r="M11" s="23">
        <v>2547.114409249048</v>
      </c>
      <c r="N11" s="23">
        <v>461.30220691226265</v>
      </c>
      <c r="O11" s="23">
        <v>80.35580217561734</v>
      </c>
      <c r="P11" s="23">
        <v>264.446162025336</v>
      </c>
      <c r="Q11" s="23">
        <v>361.4438722028585</v>
      </c>
      <c r="R11" s="23">
        <v>0</v>
      </c>
      <c r="S11" s="24">
        <f t="shared" si="0"/>
        <v>31383.750043469023</v>
      </c>
      <c r="T11" s="23">
        <v>8888.845252494613</v>
      </c>
      <c r="U11" s="23">
        <v>0</v>
      </c>
      <c r="V11" s="23">
        <v>4915.7</v>
      </c>
      <c r="W11" s="23">
        <v>0</v>
      </c>
      <c r="X11" s="23">
        <v>0</v>
      </c>
      <c r="Y11" s="23">
        <v>9411.235204513654</v>
      </c>
      <c r="Z11" s="23">
        <v>3584.3727446378625</v>
      </c>
      <c r="AA11" s="24">
        <f t="shared" si="1"/>
        <v>58183.90324511514</v>
      </c>
    </row>
    <row r="12" spans="1:27" ht="12.75">
      <c r="A12" s="15" t="s">
        <v>120</v>
      </c>
      <c r="B12" s="18" t="s">
        <v>101</v>
      </c>
      <c r="C12" s="23">
        <v>177.2458989244352</v>
      </c>
      <c r="D12" s="23">
        <v>6.433887368886472</v>
      </c>
      <c r="E12" s="23">
        <v>8.522134906933305</v>
      </c>
      <c r="F12" s="23">
        <v>2045.9145560614438</v>
      </c>
      <c r="G12" s="23">
        <v>173.9400488171786</v>
      </c>
      <c r="H12" s="23">
        <v>778.4109868002156</v>
      </c>
      <c r="I12" s="23">
        <v>1053.3940995336309</v>
      </c>
      <c r="J12" s="23">
        <v>212.93673718705975</v>
      </c>
      <c r="K12" s="23">
        <v>709.7179010555509</v>
      </c>
      <c r="L12" s="23">
        <v>7161.5373855745265</v>
      </c>
      <c r="M12" s="23">
        <v>3647.056463947289</v>
      </c>
      <c r="N12" s="23">
        <v>416.7986215149358</v>
      </c>
      <c r="O12" s="23">
        <v>27.969879372658962</v>
      </c>
      <c r="P12" s="23">
        <v>553.1661760935326</v>
      </c>
      <c r="Q12" s="23">
        <v>231.63288436034173</v>
      </c>
      <c r="R12" s="23">
        <v>0</v>
      </c>
      <c r="S12" s="24">
        <f t="shared" si="0"/>
        <v>17204.677661518617</v>
      </c>
      <c r="T12" s="23">
        <v>8513.185215998978</v>
      </c>
      <c r="U12" s="23">
        <v>0</v>
      </c>
      <c r="V12" s="23">
        <v>0</v>
      </c>
      <c r="W12" s="23">
        <v>0</v>
      </c>
      <c r="X12" s="23">
        <v>0</v>
      </c>
      <c r="Y12" s="23">
        <v>3602.8397252936556</v>
      </c>
      <c r="Z12" s="23">
        <v>1404.4814212167057</v>
      </c>
      <c r="AA12" s="24">
        <f t="shared" si="1"/>
        <v>30725.184024027956</v>
      </c>
    </row>
    <row r="13" spans="1:27" ht="12.75">
      <c r="A13" s="15" t="s">
        <v>121</v>
      </c>
      <c r="B13" s="18" t="s">
        <v>102</v>
      </c>
      <c r="C13" s="23">
        <v>89.19638497226164</v>
      </c>
      <c r="D13" s="23">
        <v>1.6436394334288233</v>
      </c>
      <c r="E13" s="23">
        <v>51.47135606329949</v>
      </c>
      <c r="F13" s="23">
        <v>9891.662852293906</v>
      </c>
      <c r="G13" s="23">
        <v>916.4028713930174</v>
      </c>
      <c r="H13" s="23">
        <v>2552.5338459875115</v>
      </c>
      <c r="I13" s="23">
        <v>11777.658211945845</v>
      </c>
      <c r="J13" s="23">
        <v>1452.794177918421</v>
      </c>
      <c r="K13" s="23">
        <v>4515.932618544177</v>
      </c>
      <c r="L13" s="23">
        <v>4436.280688145629</v>
      </c>
      <c r="M13" s="23">
        <v>24670.823972156184</v>
      </c>
      <c r="N13" s="23">
        <v>2241.4307972337583</v>
      </c>
      <c r="O13" s="23">
        <v>873.7992195756751</v>
      </c>
      <c r="P13" s="23">
        <v>1560.0082822876095</v>
      </c>
      <c r="Q13" s="23">
        <v>1929.9470084679044</v>
      </c>
      <c r="R13" s="23">
        <v>0</v>
      </c>
      <c r="S13" s="24">
        <f t="shared" si="0"/>
        <v>66961.58592641861</v>
      </c>
      <c r="T13" s="23">
        <v>29018.85909897979</v>
      </c>
      <c r="U13" s="23">
        <v>127.1</v>
      </c>
      <c r="V13" s="23">
        <v>1157.5</v>
      </c>
      <c r="W13" s="23">
        <v>4397.911976434623</v>
      </c>
      <c r="X13" s="23">
        <v>0</v>
      </c>
      <c r="Y13" s="23">
        <v>12975.99507060568</v>
      </c>
      <c r="Z13" s="23">
        <v>2352.5061361227226</v>
      </c>
      <c r="AA13" s="24">
        <f t="shared" si="1"/>
        <v>116991.45820856144</v>
      </c>
    </row>
    <row r="14" spans="1:27" ht="12.75">
      <c r="A14" s="15" t="s">
        <v>122</v>
      </c>
      <c r="B14" s="18" t="s">
        <v>49</v>
      </c>
      <c r="C14" s="23">
        <v>3.1763604657369395</v>
      </c>
      <c r="D14" s="23">
        <v>0.04374213412450579</v>
      </c>
      <c r="E14" s="23">
        <v>0.3314602755627059</v>
      </c>
      <c r="F14" s="23">
        <v>109.34071630869313</v>
      </c>
      <c r="G14" s="23">
        <v>3.3173168706559633</v>
      </c>
      <c r="H14" s="23">
        <v>20.66955132443672</v>
      </c>
      <c r="I14" s="23">
        <v>26.62365111832597</v>
      </c>
      <c r="J14" s="23">
        <v>5.4911811926872</v>
      </c>
      <c r="K14" s="23">
        <v>22.50904464250227</v>
      </c>
      <c r="L14" s="23">
        <v>33.686472078340934</v>
      </c>
      <c r="M14" s="23">
        <v>32.727959445246235</v>
      </c>
      <c r="N14" s="23">
        <v>0</v>
      </c>
      <c r="O14" s="23">
        <v>0.23978438855336517</v>
      </c>
      <c r="P14" s="23">
        <v>8.376568419782487</v>
      </c>
      <c r="Q14" s="23">
        <v>5.4330208344368565</v>
      </c>
      <c r="R14" s="23">
        <v>0</v>
      </c>
      <c r="S14" s="24">
        <f t="shared" si="0"/>
        <v>271.96682949908524</v>
      </c>
      <c r="T14" s="23">
        <v>969.45</v>
      </c>
      <c r="U14" s="23">
        <v>0</v>
      </c>
      <c r="V14" s="23">
        <v>22809.6</v>
      </c>
      <c r="W14" s="23">
        <v>0</v>
      </c>
      <c r="X14" s="23">
        <v>0</v>
      </c>
      <c r="Y14" s="23">
        <v>0</v>
      </c>
      <c r="Z14" s="23">
        <v>0</v>
      </c>
      <c r="AA14" s="24">
        <f t="shared" si="1"/>
        <v>24051.016829499084</v>
      </c>
    </row>
    <row r="15" spans="1:27" ht="12.75">
      <c r="A15" s="15" t="s">
        <v>123</v>
      </c>
      <c r="B15" s="18" t="s">
        <v>44</v>
      </c>
      <c r="C15" s="23">
        <v>0</v>
      </c>
      <c r="D15" s="23">
        <v>0</v>
      </c>
      <c r="E15" s="23">
        <v>1.0032209271292387</v>
      </c>
      <c r="F15" s="23">
        <v>90.40901702715787</v>
      </c>
      <c r="G15" s="23">
        <v>7.059622285218196</v>
      </c>
      <c r="H15" s="23">
        <v>17.61619981773575</v>
      </c>
      <c r="I15" s="23">
        <v>75.54897853694767</v>
      </c>
      <c r="J15" s="23">
        <v>6.866548189545234</v>
      </c>
      <c r="K15" s="23">
        <v>53.32529314759813</v>
      </c>
      <c r="L15" s="23">
        <v>49.206741059424196</v>
      </c>
      <c r="M15" s="23">
        <v>123.51178248426372</v>
      </c>
      <c r="N15" s="23">
        <v>7.253087282064891</v>
      </c>
      <c r="O15" s="23">
        <v>2.036197387666684</v>
      </c>
      <c r="P15" s="23">
        <v>13.842820039838221</v>
      </c>
      <c r="Q15" s="23">
        <v>19.529435616591535</v>
      </c>
      <c r="R15" s="23">
        <v>0</v>
      </c>
      <c r="S15" s="24">
        <f t="shared" si="0"/>
        <v>467.2089438011813</v>
      </c>
      <c r="T15" s="23">
        <v>718.8322011807651</v>
      </c>
      <c r="U15" s="23">
        <v>285.1</v>
      </c>
      <c r="V15" s="23">
        <v>16927.3</v>
      </c>
      <c r="W15" s="23">
        <v>0</v>
      </c>
      <c r="X15" s="23">
        <v>0</v>
      </c>
      <c r="Y15" s="23">
        <v>32.3747384250132</v>
      </c>
      <c r="Z15" s="23">
        <v>5.0973525843849</v>
      </c>
      <c r="AA15" s="24">
        <f t="shared" si="1"/>
        <v>18435.913235991342</v>
      </c>
    </row>
    <row r="16" spans="1:27" ht="12.75">
      <c r="A16" s="15" t="s">
        <v>124</v>
      </c>
      <c r="B16" s="18" t="s">
        <v>50</v>
      </c>
      <c r="C16" s="23">
        <v>231.9304271400319</v>
      </c>
      <c r="D16" s="23">
        <v>0</v>
      </c>
      <c r="E16" s="23">
        <v>0.15610524543278373</v>
      </c>
      <c r="F16" s="23">
        <v>153.45402388524212</v>
      </c>
      <c r="G16" s="23">
        <v>1.068313819650397</v>
      </c>
      <c r="H16" s="23">
        <v>5.914010546731808</v>
      </c>
      <c r="I16" s="23">
        <v>20.570549826078896</v>
      </c>
      <c r="J16" s="23">
        <v>2.667486367551396</v>
      </c>
      <c r="K16" s="23">
        <v>15.164444120068582</v>
      </c>
      <c r="L16" s="23">
        <v>0</v>
      </c>
      <c r="M16" s="23">
        <v>7.898234550327797</v>
      </c>
      <c r="N16" s="23">
        <v>95.33913964386963</v>
      </c>
      <c r="O16" s="23">
        <v>8.055256994664731</v>
      </c>
      <c r="P16" s="23">
        <v>2480.910534358124</v>
      </c>
      <c r="Q16" s="23">
        <v>5.109061094824057</v>
      </c>
      <c r="R16" s="23">
        <v>0</v>
      </c>
      <c r="S16" s="24">
        <f t="shared" si="0"/>
        <v>3028.237587592598</v>
      </c>
      <c r="T16" s="23">
        <v>7332.399140907977</v>
      </c>
      <c r="U16" s="23">
        <v>1152.3</v>
      </c>
      <c r="V16" s="23">
        <v>19153.515854620953</v>
      </c>
      <c r="W16" s="23">
        <v>0</v>
      </c>
      <c r="X16" s="23">
        <v>0</v>
      </c>
      <c r="Y16" s="23">
        <v>24.744217598592158</v>
      </c>
      <c r="Z16" s="23">
        <v>3.895938860383641</v>
      </c>
      <c r="AA16" s="24">
        <f t="shared" si="1"/>
        <v>30695.092739580505</v>
      </c>
    </row>
    <row r="17" spans="1:27" ht="12.75">
      <c r="A17" s="15" t="s">
        <v>125</v>
      </c>
      <c r="B17" s="18" t="s">
        <v>103</v>
      </c>
      <c r="C17" s="23">
        <v>67.6218540075111</v>
      </c>
      <c r="D17" s="23">
        <v>0</v>
      </c>
      <c r="E17" s="23">
        <v>2.59576970366912</v>
      </c>
      <c r="F17" s="23">
        <v>825.7703126408397</v>
      </c>
      <c r="G17" s="23">
        <v>490.8555857857581</v>
      </c>
      <c r="H17" s="23">
        <v>211.9993118963812</v>
      </c>
      <c r="I17" s="23">
        <v>857.9275008336124</v>
      </c>
      <c r="J17" s="23">
        <v>128.5967453452289</v>
      </c>
      <c r="K17" s="23">
        <v>216.67253032510322</v>
      </c>
      <c r="L17" s="23">
        <v>116.8740390444412</v>
      </c>
      <c r="M17" s="23">
        <v>1254.0630285874258</v>
      </c>
      <c r="N17" s="23">
        <v>298.07865694579795</v>
      </c>
      <c r="O17" s="23">
        <v>41.443543936536244</v>
      </c>
      <c r="P17" s="23">
        <v>258.0841271628538</v>
      </c>
      <c r="Q17" s="23">
        <v>2057.4345522023514</v>
      </c>
      <c r="R17" s="23">
        <v>0</v>
      </c>
      <c r="S17" s="24">
        <f t="shared" si="0"/>
        <v>6828.01755841751</v>
      </c>
      <c r="T17" s="23">
        <v>4956.982952354688</v>
      </c>
      <c r="U17" s="23">
        <v>1633.3</v>
      </c>
      <c r="V17" s="23">
        <v>1618.6</v>
      </c>
      <c r="W17" s="23">
        <v>290.41552067577095</v>
      </c>
      <c r="X17" s="23">
        <v>0</v>
      </c>
      <c r="Y17" s="23">
        <v>567.3813816525837</v>
      </c>
      <c r="Z17" s="23">
        <v>114.02630260926472</v>
      </c>
      <c r="AA17" s="24">
        <f t="shared" si="1"/>
        <v>16008.723715709819</v>
      </c>
    </row>
    <row r="18" spans="1:27" ht="12.75">
      <c r="A18" s="15" t="s">
        <v>126</v>
      </c>
      <c r="B18" s="18" t="s">
        <v>46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0</v>
      </c>
      <c r="T18" s="23">
        <v>644.2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f t="shared" si="1"/>
        <v>644.2</v>
      </c>
    </row>
    <row r="19" spans="1:27" ht="12.75">
      <c r="A19" s="30"/>
      <c r="B19" s="31" t="s">
        <v>85</v>
      </c>
      <c r="C19" s="24">
        <f aca="true" t="shared" si="2" ref="C19:Z19">SUM(C3:C18)</f>
        <v>3215.5773251037044</v>
      </c>
      <c r="D19" s="24">
        <f t="shared" si="2"/>
        <v>57.574202355719436</v>
      </c>
      <c r="E19" s="24">
        <f t="shared" si="2"/>
        <v>268.2716543164919</v>
      </c>
      <c r="F19" s="24">
        <f t="shared" si="2"/>
        <v>68841.50353108687</v>
      </c>
      <c r="G19" s="24">
        <f t="shared" si="2"/>
        <v>3340.2689279514107</v>
      </c>
      <c r="H19" s="24">
        <f t="shared" si="2"/>
        <v>25163.519503243908</v>
      </c>
      <c r="I19" s="24">
        <f t="shared" si="2"/>
        <v>25905.507168761294</v>
      </c>
      <c r="J19" s="24">
        <f t="shared" si="2"/>
        <v>5480.518261576036</v>
      </c>
      <c r="K19" s="24">
        <f t="shared" si="2"/>
        <v>24600.211190167312</v>
      </c>
      <c r="L19" s="24">
        <f t="shared" si="2"/>
        <v>12981.44663457783</v>
      </c>
      <c r="M19" s="24">
        <f t="shared" si="2"/>
        <v>39509.62027532277</v>
      </c>
      <c r="N19" s="24">
        <f t="shared" si="2"/>
        <v>5174.22431462743</v>
      </c>
      <c r="O19" s="24">
        <f t="shared" si="2"/>
        <v>1768.5227440535516</v>
      </c>
      <c r="P19" s="24">
        <f t="shared" si="2"/>
        <v>8734.654919716524</v>
      </c>
      <c r="Q19" s="24">
        <f t="shared" si="2"/>
        <v>6417.658468804567</v>
      </c>
      <c r="R19" s="24">
        <f t="shared" si="2"/>
        <v>0</v>
      </c>
      <c r="S19" s="24">
        <f t="shared" si="2"/>
        <v>231459.0791216654</v>
      </c>
      <c r="T19" s="24">
        <f t="shared" si="2"/>
        <v>113798.327434626</v>
      </c>
      <c r="U19" s="24">
        <f t="shared" si="2"/>
        <v>3205.643153238061</v>
      </c>
      <c r="V19" s="24">
        <f t="shared" si="2"/>
        <v>67911.83537640444</v>
      </c>
      <c r="W19" s="24">
        <f t="shared" si="2"/>
        <v>39709.250559151835</v>
      </c>
      <c r="X19" s="24">
        <f t="shared" si="2"/>
        <v>2634.352093334087</v>
      </c>
      <c r="Y19" s="24">
        <f t="shared" si="2"/>
        <v>134749.92777280987</v>
      </c>
      <c r="Z19" s="24">
        <f t="shared" si="2"/>
        <v>36298.6360979529</v>
      </c>
      <c r="AA19" s="24">
        <f>SUM(S19:Z19)</f>
        <v>629767.0516091825</v>
      </c>
    </row>
    <row r="20" spans="1:27" ht="12.75">
      <c r="A20" s="30"/>
      <c r="B20" s="31" t="s">
        <v>86</v>
      </c>
      <c r="C20" s="23">
        <v>583.7578086420147</v>
      </c>
      <c r="D20" s="23">
        <v>23.14779584990065</v>
      </c>
      <c r="E20" s="23">
        <v>115.15110219332522</v>
      </c>
      <c r="F20" s="23">
        <v>73693.97429238485</v>
      </c>
      <c r="G20" s="23">
        <v>2019.931563423591</v>
      </c>
      <c r="H20" s="23">
        <v>4260.39812639771</v>
      </c>
      <c r="I20" s="23">
        <v>13570.203457243804</v>
      </c>
      <c r="J20" s="23">
        <v>1151.0285138742802</v>
      </c>
      <c r="K20" s="23">
        <v>9644.810576768952</v>
      </c>
      <c r="L20" s="23">
        <v>2199.275334051703</v>
      </c>
      <c r="M20" s="23">
        <v>8202.508585974861</v>
      </c>
      <c r="N20" s="23">
        <v>941.1342117796761</v>
      </c>
      <c r="O20" s="23">
        <v>259.94903886469785</v>
      </c>
      <c r="P20" s="23">
        <v>2048.482372340464</v>
      </c>
      <c r="Q20" s="23">
        <v>1487.158773381924</v>
      </c>
      <c r="R20" s="23">
        <v>0</v>
      </c>
      <c r="S20" s="24">
        <f aca="true" t="shared" si="3" ref="S20:S31">SUM(C20:R20)</f>
        <v>120200.91155317175</v>
      </c>
      <c r="T20" s="23">
        <v>19697.78848523973</v>
      </c>
      <c r="U20" s="23">
        <v>6.137824030330095</v>
      </c>
      <c r="V20" s="23">
        <v>849.7017669614777</v>
      </c>
      <c r="W20" s="23">
        <v>15973.109998665428</v>
      </c>
      <c r="X20" s="23">
        <v>822.3435841559777</v>
      </c>
      <c r="Y20" s="23">
        <v>43966.85101174909</v>
      </c>
      <c r="Z20" s="23">
        <v>21269.285279086187</v>
      </c>
      <c r="AA20" s="24">
        <f>SUM(S20:Z20)</f>
        <v>222786.12950306</v>
      </c>
    </row>
    <row r="21" spans="1:27" ht="12.75">
      <c r="A21" s="30" t="s">
        <v>3</v>
      </c>
      <c r="B21" s="31" t="s">
        <v>60</v>
      </c>
      <c r="C21" s="23">
        <v>337.03569359335177</v>
      </c>
      <c r="D21" s="23">
        <v>0.02787594861263463</v>
      </c>
      <c r="E21" s="23">
        <v>0.37774723672272764</v>
      </c>
      <c r="F21" s="23">
        <v>145.02708706976858</v>
      </c>
      <c r="G21" s="23">
        <v>8.77098447020174</v>
      </c>
      <c r="H21" s="23">
        <v>45.39735350946056</v>
      </c>
      <c r="I21" s="23">
        <v>143.05316535584947</v>
      </c>
      <c r="J21" s="23">
        <v>0.06647535093109154</v>
      </c>
      <c r="K21" s="23">
        <v>440.89860966118704</v>
      </c>
      <c r="L21" s="23">
        <v>666.5307172302231</v>
      </c>
      <c r="M21" s="23">
        <v>1027.6310122197485</v>
      </c>
      <c r="N21" s="23">
        <v>910.2938165825526</v>
      </c>
      <c r="O21" s="23">
        <v>226.2388098349117</v>
      </c>
      <c r="P21" s="23">
        <v>988.8860630464058</v>
      </c>
      <c r="Q21" s="23">
        <v>246.62044813542613</v>
      </c>
      <c r="R21" s="23">
        <v>0</v>
      </c>
      <c r="S21" s="24">
        <f t="shared" si="3"/>
        <v>5186.855859245353</v>
      </c>
      <c r="T21" s="23">
        <v>12006.01052494246</v>
      </c>
      <c r="U21" s="23">
        <v>1.8094823548001513</v>
      </c>
      <c r="V21" s="23">
        <v>174.13186273095792</v>
      </c>
      <c r="W21" s="23">
        <v>3993.7292111241813</v>
      </c>
      <c r="X21" s="23">
        <v>0</v>
      </c>
      <c r="Y21" s="23">
        <v>0</v>
      </c>
      <c r="Z21" s="23">
        <v>0</v>
      </c>
      <c r="AA21" s="24">
        <f>SUM(S21:Z21)</f>
        <v>21362.536940397753</v>
      </c>
    </row>
    <row r="22" spans="1:27" ht="12.75">
      <c r="A22" s="30" t="s">
        <v>1</v>
      </c>
      <c r="B22" s="31" t="s">
        <v>96</v>
      </c>
      <c r="C22" s="23">
        <v>55.82975573072674</v>
      </c>
      <c r="D22" s="23">
        <v>1.349178891189061</v>
      </c>
      <c r="E22" s="23">
        <v>1.7907458055002257</v>
      </c>
      <c r="F22" s="23">
        <v>464.50894791481176</v>
      </c>
      <c r="G22" s="23">
        <v>33.69909623970889</v>
      </c>
      <c r="H22" s="23">
        <v>219.33449153826285</v>
      </c>
      <c r="I22" s="23">
        <v>425.706760958833</v>
      </c>
      <c r="J22" s="23">
        <v>313.65373425779086</v>
      </c>
      <c r="K22" s="23">
        <v>538.8395729910998</v>
      </c>
      <c r="L22" s="23">
        <v>-16.04748634271354</v>
      </c>
      <c r="M22" s="23">
        <v>616.5212788029133</v>
      </c>
      <c r="N22" s="23">
        <v>113.42974886124804</v>
      </c>
      <c r="O22" s="23">
        <v>21.483292705598643</v>
      </c>
      <c r="P22" s="23">
        <v>184.34908499407757</v>
      </c>
      <c r="Q22" s="23">
        <v>106.16694289609691</v>
      </c>
      <c r="R22" s="23">
        <v>0</v>
      </c>
      <c r="S22" s="24">
        <f t="shared" si="3"/>
        <v>3080.615146245144</v>
      </c>
      <c r="T22" s="23">
        <v>5117.356210269257</v>
      </c>
      <c r="U22" s="23">
        <v>0.4095403768083852</v>
      </c>
      <c r="V22" s="23">
        <v>88.53099390312838</v>
      </c>
      <c r="W22" s="23">
        <v>3103.9750902648334</v>
      </c>
      <c r="X22" s="23">
        <v>-102.0238370773323</v>
      </c>
      <c r="Y22" s="23">
        <v>496.76680721762307</v>
      </c>
      <c r="Z22" s="23">
        <v>-142.52995207924442</v>
      </c>
      <c r="AA22" s="24">
        <f>SUM(S22:Z22)</f>
        <v>11643.099999120217</v>
      </c>
    </row>
    <row r="23" spans="1:27" ht="12.75">
      <c r="A23" s="30"/>
      <c r="B23" s="31" t="s">
        <v>84</v>
      </c>
      <c r="C23" s="24">
        <f>SUM(C19:C22)</f>
        <v>4192.200583069797</v>
      </c>
      <c r="D23" s="24">
        <f aca="true" t="shared" si="4" ref="D23:T23">SUM(D19:D22)</f>
        <v>82.09905304542177</v>
      </c>
      <c r="E23" s="24">
        <f t="shared" si="4"/>
        <v>385.59124955204004</v>
      </c>
      <c r="F23" s="24">
        <f t="shared" si="4"/>
        <v>143145.01385845628</v>
      </c>
      <c r="G23" s="24">
        <f t="shared" si="4"/>
        <v>5402.670572084912</v>
      </c>
      <c r="H23" s="24">
        <f t="shared" si="4"/>
        <v>29688.64947468934</v>
      </c>
      <c r="I23" s="24">
        <f t="shared" si="4"/>
        <v>40044.470552319784</v>
      </c>
      <c r="J23" s="24">
        <f t="shared" si="4"/>
        <v>6945.266985059038</v>
      </c>
      <c r="K23" s="24">
        <f t="shared" si="4"/>
        <v>35224.759949588544</v>
      </c>
      <c r="L23" s="24">
        <f t="shared" si="4"/>
        <v>15831.205199517042</v>
      </c>
      <c r="M23" s="24">
        <f t="shared" si="4"/>
        <v>49356.2811523203</v>
      </c>
      <c r="N23" s="24">
        <f t="shared" si="4"/>
        <v>7139.082091850907</v>
      </c>
      <c r="O23" s="24">
        <f t="shared" si="4"/>
        <v>2276.1938854587597</v>
      </c>
      <c r="P23" s="24">
        <f t="shared" si="4"/>
        <v>11956.372440097472</v>
      </c>
      <c r="Q23" s="24">
        <f t="shared" si="4"/>
        <v>8257.604633218014</v>
      </c>
      <c r="R23" s="24">
        <f t="shared" si="4"/>
        <v>0</v>
      </c>
      <c r="S23" s="24">
        <f t="shared" si="3"/>
        <v>359927.4616803276</v>
      </c>
      <c r="T23" s="24">
        <f t="shared" si="4"/>
        <v>150619.48265507745</v>
      </c>
      <c r="U23" s="24">
        <f aca="true" t="shared" si="5" ref="U23:Z23">SUM(U19:U22)</f>
        <v>3214</v>
      </c>
      <c r="V23" s="24">
        <f t="shared" si="5"/>
        <v>69024.2</v>
      </c>
      <c r="W23" s="24">
        <f t="shared" si="5"/>
        <v>62780.06485920628</v>
      </c>
      <c r="X23" s="24">
        <f t="shared" si="5"/>
        <v>3354.6718404127323</v>
      </c>
      <c r="Y23" s="24">
        <f t="shared" si="5"/>
        <v>179213.54559177658</v>
      </c>
      <c r="Z23" s="24">
        <f t="shared" si="5"/>
        <v>57425.39142495984</v>
      </c>
      <c r="AA23" s="24">
        <f>SUM(S23:Z23)</f>
        <v>885558.8180517606</v>
      </c>
    </row>
    <row r="24" spans="1:27" ht="12.75">
      <c r="A24" s="30" t="s">
        <v>4</v>
      </c>
      <c r="B24" s="31" t="s">
        <v>61</v>
      </c>
      <c r="C24" s="23">
        <v>502.19922263263095</v>
      </c>
      <c r="D24" s="23">
        <v>32.30094695457824</v>
      </c>
      <c r="E24" s="23">
        <v>146.70875037090042</v>
      </c>
      <c r="F24" s="23">
        <v>28958.02325727957</v>
      </c>
      <c r="G24" s="23">
        <v>2156.0436019173585</v>
      </c>
      <c r="H24" s="23">
        <v>7248.44967357471</v>
      </c>
      <c r="I24" s="23">
        <v>19017.529447680223</v>
      </c>
      <c r="J24" s="23">
        <v>2383.133014940966</v>
      </c>
      <c r="K24" s="23">
        <v>12582.18139699995</v>
      </c>
      <c r="L24" s="23">
        <v>8597.591800482955</v>
      </c>
      <c r="M24" s="23">
        <v>17821.831605711166</v>
      </c>
      <c r="N24" s="23">
        <v>18222.9179081491</v>
      </c>
      <c r="O24" s="23">
        <v>16467.70611454124</v>
      </c>
      <c r="P24" s="23">
        <v>13639.327559902524</v>
      </c>
      <c r="Q24" s="23">
        <v>3929.875366781987</v>
      </c>
      <c r="R24" s="23">
        <v>644.2</v>
      </c>
      <c r="S24" s="24">
        <f t="shared" si="3"/>
        <v>152350.01966791987</v>
      </c>
      <c r="T24" s="28"/>
      <c r="U24" s="28"/>
      <c r="V24" s="28"/>
      <c r="W24" s="28"/>
      <c r="X24" s="28"/>
      <c r="Y24" s="28"/>
      <c r="Z24" s="28"/>
      <c r="AA24" s="28"/>
    </row>
    <row r="25" spans="1:27" ht="12.75">
      <c r="A25" s="30" t="s">
        <v>14</v>
      </c>
      <c r="B25" s="32" t="s">
        <v>62</v>
      </c>
      <c r="C25" s="23">
        <v>11.4</v>
      </c>
      <c r="D25" s="23">
        <v>1.4</v>
      </c>
      <c r="E25" s="23">
        <v>15.6</v>
      </c>
      <c r="F25" s="23">
        <v>624</v>
      </c>
      <c r="G25" s="23">
        <v>158.1</v>
      </c>
      <c r="H25" s="23">
        <v>101</v>
      </c>
      <c r="I25" s="23">
        <v>608.3</v>
      </c>
      <c r="J25" s="23">
        <v>98.1</v>
      </c>
      <c r="K25" s="23">
        <v>166.6</v>
      </c>
      <c r="L25" s="23">
        <v>361.7</v>
      </c>
      <c r="M25" s="23">
        <v>2954.2</v>
      </c>
      <c r="N25" s="23">
        <v>0</v>
      </c>
      <c r="O25" s="23">
        <v>2</v>
      </c>
      <c r="P25" s="23">
        <v>44</v>
      </c>
      <c r="Q25" s="23">
        <v>180.9</v>
      </c>
      <c r="R25" s="23">
        <v>0</v>
      </c>
      <c r="S25" s="24">
        <f t="shared" si="3"/>
        <v>5327.299999999999</v>
      </c>
      <c r="T25" s="28"/>
      <c r="U25" s="28"/>
      <c r="V25" s="28"/>
      <c r="W25" s="28"/>
      <c r="X25" s="28"/>
      <c r="Y25" s="28"/>
      <c r="Z25" s="28"/>
      <c r="AA25" s="28"/>
    </row>
    <row r="26" spans="1:27" ht="12.75">
      <c r="A26" s="30" t="s">
        <v>23</v>
      </c>
      <c r="B26" s="32" t="s">
        <v>63</v>
      </c>
      <c r="C26" s="23">
        <v>359</v>
      </c>
      <c r="D26" s="23">
        <v>4.2</v>
      </c>
      <c r="E26" s="23">
        <v>0.5</v>
      </c>
      <c r="F26" s="23">
        <v>392.3</v>
      </c>
      <c r="G26" s="23">
        <v>64.8</v>
      </c>
      <c r="H26" s="23">
        <v>21.5</v>
      </c>
      <c r="I26" s="23">
        <v>60.2</v>
      </c>
      <c r="J26" s="23">
        <v>9</v>
      </c>
      <c r="K26" s="23">
        <v>259.7</v>
      </c>
      <c r="L26" s="23">
        <v>78.6</v>
      </c>
      <c r="M26" s="23">
        <v>778.3</v>
      </c>
      <c r="N26" s="23">
        <v>0</v>
      </c>
      <c r="O26" s="23">
        <v>0.4</v>
      </c>
      <c r="P26" s="23">
        <v>831</v>
      </c>
      <c r="Q26" s="23">
        <v>156.2</v>
      </c>
      <c r="R26" s="23">
        <v>0</v>
      </c>
      <c r="S26" s="24">
        <f t="shared" si="3"/>
        <v>3015.7</v>
      </c>
      <c r="T26" s="28"/>
      <c r="U26" s="28"/>
      <c r="V26" s="28"/>
      <c r="W26" s="28"/>
      <c r="X26" s="28"/>
      <c r="Y26" s="28"/>
      <c r="Z26" s="28"/>
      <c r="AA26" s="28"/>
    </row>
    <row r="27" spans="1:213" s="6" customFormat="1" ht="12.75">
      <c r="A27" s="30" t="s">
        <v>21</v>
      </c>
      <c r="B27" s="32" t="s">
        <v>64</v>
      </c>
      <c r="C27" s="23">
        <v>1204.1</v>
      </c>
      <c r="D27" s="23">
        <v>18.5</v>
      </c>
      <c r="E27" s="23">
        <v>96.4</v>
      </c>
      <c r="F27" s="23">
        <v>7940.769624832614</v>
      </c>
      <c r="G27" s="23">
        <v>1097.2858259977265</v>
      </c>
      <c r="H27" s="23">
        <v>4360.5</v>
      </c>
      <c r="I27" s="23">
        <v>12013.4</v>
      </c>
      <c r="J27" s="23">
        <v>1144</v>
      </c>
      <c r="K27" s="23">
        <v>3791.9</v>
      </c>
      <c r="L27" s="23">
        <v>4355</v>
      </c>
      <c r="M27" s="23">
        <v>26432.8</v>
      </c>
      <c r="N27" s="23">
        <v>-5.542233338928781E-13</v>
      </c>
      <c r="O27" s="23">
        <v>66.99999999999886</v>
      </c>
      <c r="P27" s="23">
        <v>3802.9</v>
      </c>
      <c r="Q27" s="23">
        <v>1224.3106152711516</v>
      </c>
      <c r="R27" s="23">
        <v>0</v>
      </c>
      <c r="S27" s="24">
        <f t="shared" si="3"/>
        <v>67548.86606610149</v>
      </c>
      <c r="T27" s="23"/>
      <c r="U27" s="23"/>
      <c r="V27" s="23"/>
      <c r="W27" s="23"/>
      <c r="X27" s="23"/>
      <c r="Y27" s="23"/>
      <c r="Z27" s="23"/>
      <c r="AA27" s="2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8"/>
      <c r="GX27" s="8"/>
      <c r="GY27" s="8"/>
      <c r="GZ27" s="8"/>
      <c r="HA27" s="8"/>
      <c r="HB27" s="8"/>
      <c r="HC27" s="8"/>
      <c r="HD27" s="8"/>
      <c r="HE27" s="8"/>
    </row>
    <row r="28" spans="1:213" s="6" customFormat="1" ht="12.75">
      <c r="A28" s="30" t="s">
        <v>19</v>
      </c>
      <c r="B28" s="32" t="s">
        <v>66</v>
      </c>
      <c r="C28" s="24">
        <f>SUM(C24:C27)-2*C26</f>
        <v>1358.699222632631</v>
      </c>
      <c r="D28" s="24">
        <f aca="true" t="shared" si="6" ref="D28:R28">SUM(D24:D27)-2*D26</f>
        <v>48.00094695457824</v>
      </c>
      <c r="E28" s="24">
        <f t="shared" si="6"/>
        <v>258.2087503709004</v>
      </c>
      <c r="F28" s="24">
        <f t="shared" si="6"/>
        <v>37130.49288211218</v>
      </c>
      <c r="G28" s="24">
        <f t="shared" si="6"/>
        <v>3346.629427915085</v>
      </c>
      <c r="H28" s="24">
        <f t="shared" si="6"/>
        <v>11688.449673574709</v>
      </c>
      <c r="I28" s="24">
        <f t="shared" si="6"/>
        <v>31579.029447680223</v>
      </c>
      <c r="J28" s="24">
        <f t="shared" si="6"/>
        <v>3616.233014940966</v>
      </c>
      <c r="K28" s="24">
        <f t="shared" si="6"/>
        <v>16280.98139699995</v>
      </c>
      <c r="L28" s="24">
        <f t="shared" si="6"/>
        <v>13235.691800482955</v>
      </c>
      <c r="M28" s="24">
        <f t="shared" si="6"/>
        <v>46430.53160571117</v>
      </c>
      <c r="N28" s="24">
        <f t="shared" si="6"/>
        <v>18222.9179081491</v>
      </c>
      <c r="O28" s="24">
        <f t="shared" si="6"/>
        <v>16536.306114541243</v>
      </c>
      <c r="P28" s="24">
        <f t="shared" si="6"/>
        <v>16655.227559902523</v>
      </c>
      <c r="Q28" s="24">
        <f t="shared" si="6"/>
        <v>5178.885982053139</v>
      </c>
      <c r="R28" s="24">
        <f t="shared" si="6"/>
        <v>644.2</v>
      </c>
      <c r="S28" s="24">
        <f t="shared" si="3"/>
        <v>222210.48573402138</v>
      </c>
      <c r="T28" s="23"/>
      <c r="U28" s="23"/>
      <c r="V28" s="23"/>
      <c r="W28" s="23"/>
      <c r="X28" s="23"/>
      <c r="Y28" s="23"/>
      <c r="Z28" s="23"/>
      <c r="AA28" s="2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8"/>
      <c r="GX28" s="8"/>
      <c r="GY28" s="8"/>
      <c r="GZ28" s="8"/>
      <c r="HA28" s="8"/>
      <c r="HB28" s="8"/>
      <c r="HC28" s="8"/>
      <c r="HD28" s="8"/>
      <c r="HE28" s="8"/>
    </row>
    <row r="29" spans="1:213" s="6" customFormat="1" ht="12.75">
      <c r="A29" s="30" t="s">
        <v>5</v>
      </c>
      <c r="B29" s="32" t="s">
        <v>67</v>
      </c>
      <c r="C29" s="23">
        <v>819.8</v>
      </c>
      <c r="D29" s="23">
        <v>12.4</v>
      </c>
      <c r="E29" s="23">
        <v>53.1</v>
      </c>
      <c r="F29" s="23">
        <v>9146</v>
      </c>
      <c r="G29" s="23">
        <v>2006.4</v>
      </c>
      <c r="H29" s="23">
        <v>1338.6</v>
      </c>
      <c r="I29" s="23">
        <v>3882.6</v>
      </c>
      <c r="J29" s="23">
        <v>737.4</v>
      </c>
      <c r="K29" s="23">
        <v>6452</v>
      </c>
      <c r="L29" s="23">
        <v>2688.3</v>
      </c>
      <c r="M29" s="23">
        <v>14364.1</v>
      </c>
      <c r="N29" s="23">
        <v>1501.7</v>
      </c>
      <c r="O29" s="23">
        <v>1098.4</v>
      </c>
      <c r="P29" s="23">
        <v>2092.8</v>
      </c>
      <c r="Q29" s="23">
        <v>1435.5893847288482</v>
      </c>
      <c r="R29" s="23">
        <v>0</v>
      </c>
      <c r="S29" s="24">
        <f t="shared" si="3"/>
        <v>47629.189384728845</v>
      </c>
      <c r="T29" s="23"/>
      <c r="U29" s="23"/>
      <c r="V29" s="23"/>
      <c r="W29" s="23"/>
      <c r="X29" s="23"/>
      <c r="Y29" s="23"/>
      <c r="Z29" s="23"/>
      <c r="AA29" s="23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8"/>
      <c r="GX29" s="8"/>
      <c r="GY29" s="8"/>
      <c r="GZ29" s="8"/>
      <c r="HA29" s="8"/>
      <c r="HB29" s="8"/>
      <c r="HC29" s="8"/>
      <c r="HD29" s="8"/>
      <c r="HE29" s="8"/>
    </row>
    <row r="30" spans="1:27" ht="12.75">
      <c r="A30" s="30" t="s">
        <v>20</v>
      </c>
      <c r="B30" s="31" t="s">
        <v>65</v>
      </c>
      <c r="C30" s="24">
        <f>SUM(C28:C29)</f>
        <v>2178.4992226326312</v>
      </c>
      <c r="D30" s="24">
        <f aca="true" t="shared" si="7" ref="D30:R30">SUM(D28:D29)</f>
        <v>60.40094695457824</v>
      </c>
      <c r="E30" s="24">
        <f t="shared" si="7"/>
        <v>311.30875037090044</v>
      </c>
      <c r="F30" s="24">
        <f t="shared" si="7"/>
        <v>46276.49288211218</v>
      </c>
      <c r="G30" s="24">
        <f t="shared" si="7"/>
        <v>5353.029427915086</v>
      </c>
      <c r="H30" s="24">
        <f t="shared" si="7"/>
        <v>13027.04967357471</v>
      </c>
      <c r="I30" s="24">
        <f t="shared" si="7"/>
        <v>35461.62944768022</v>
      </c>
      <c r="J30" s="24">
        <f t="shared" si="7"/>
        <v>4353.633014940966</v>
      </c>
      <c r="K30" s="24">
        <f t="shared" si="7"/>
        <v>22732.981396999952</v>
      </c>
      <c r="L30" s="24">
        <f t="shared" si="7"/>
        <v>15923.991800482956</v>
      </c>
      <c r="M30" s="24">
        <f t="shared" si="7"/>
        <v>60794.63160571117</v>
      </c>
      <c r="N30" s="24">
        <f t="shared" si="7"/>
        <v>19724.6179081491</v>
      </c>
      <c r="O30" s="24">
        <f t="shared" si="7"/>
        <v>17634.706114541244</v>
      </c>
      <c r="P30" s="24">
        <f t="shared" si="7"/>
        <v>18748.027559902523</v>
      </c>
      <c r="Q30" s="24">
        <f t="shared" si="7"/>
        <v>6614.475366781987</v>
      </c>
      <c r="R30" s="24">
        <f t="shared" si="7"/>
        <v>644.2</v>
      </c>
      <c r="S30" s="24">
        <f t="shared" si="3"/>
        <v>269839.67511875025</v>
      </c>
      <c r="T30" s="28"/>
      <c r="U30" s="28"/>
      <c r="V30" s="28"/>
      <c r="W30" s="28"/>
      <c r="X30" s="28"/>
      <c r="Y30" s="28"/>
      <c r="Z30" s="28"/>
      <c r="AA30" s="28"/>
    </row>
    <row r="31" spans="1:27" ht="12.75">
      <c r="A31" s="30" t="s">
        <v>0</v>
      </c>
      <c r="B31" s="31" t="s">
        <v>68</v>
      </c>
      <c r="C31" s="24">
        <f aca="true" t="shared" si="8" ref="C31:R31">C23+C30</f>
        <v>6370.699805702428</v>
      </c>
      <c r="D31" s="24">
        <f t="shared" si="8"/>
        <v>142.5</v>
      </c>
      <c r="E31" s="24">
        <f t="shared" si="8"/>
        <v>696.8999999229404</v>
      </c>
      <c r="F31" s="24">
        <f t="shared" si="8"/>
        <v>189421.50674056847</v>
      </c>
      <c r="G31" s="24">
        <f t="shared" si="8"/>
        <v>10755.699999999997</v>
      </c>
      <c r="H31" s="24">
        <f t="shared" si="8"/>
        <v>42715.69914826405</v>
      </c>
      <c r="I31" s="24">
        <f t="shared" si="8"/>
        <v>75506.1</v>
      </c>
      <c r="J31" s="24">
        <f t="shared" si="8"/>
        <v>11298.900000000005</v>
      </c>
      <c r="K31" s="24">
        <f t="shared" si="8"/>
        <v>57957.7413465885</v>
      </c>
      <c r="L31" s="24">
        <f t="shared" si="8"/>
        <v>31755.197</v>
      </c>
      <c r="M31" s="24">
        <f t="shared" si="8"/>
        <v>110150.91275803147</v>
      </c>
      <c r="N31" s="24">
        <f t="shared" si="8"/>
        <v>26863.700000000004</v>
      </c>
      <c r="O31" s="24">
        <f t="shared" si="8"/>
        <v>19910.900000000005</v>
      </c>
      <c r="P31" s="24">
        <f t="shared" si="8"/>
        <v>30704.399999999994</v>
      </c>
      <c r="Q31" s="24">
        <f t="shared" si="8"/>
        <v>14872.080000000002</v>
      </c>
      <c r="R31" s="24">
        <f t="shared" si="8"/>
        <v>644.2</v>
      </c>
      <c r="S31" s="24">
        <f t="shared" si="3"/>
        <v>629767.1367990777</v>
      </c>
      <c r="T31" s="28"/>
      <c r="U31" s="28"/>
      <c r="V31" s="28"/>
      <c r="W31" s="28"/>
      <c r="X31" s="28"/>
      <c r="Y31" s="28"/>
      <c r="Z31" s="28"/>
      <c r="AA31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16384" width="9.140625" style="4" customWidth="1"/>
  </cols>
  <sheetData>
    <row r="1" spans="3:27" ht="12.75">
      <c r="C1" s="19" t="s">
        <v>111</v>
      </c>
      <c r="D1" s="19" t="s">
        <v>112</v>
      </c>
      <c r="E1" s="19" t="s">
        <v>113</v>
      </c>
      <c r="F1" s="19" t="s">
        <v>114</v>
      </c>
      <c r="G1" s="19" t="s">
        <v>115</v>
      </c>
      <c r="H1" s="19" t="s">
        <v>116</v>
      </c>
      <c r="I1" s="19" t="s">
        <v>117</v>
      </c>
      <c r="J1" s="19" t="s">
        <v>118</v>
      </c>
      <c r="K1" s="19" t="s">
        <v>119</v>
      </c>
      <c r="L1" s="19" t="s">
        <v>120</v>
      </c>
      <c r="M1" s="19" t="s">
        <v>121</v>
      </c>
      <c r="N1" s="19" t="s">
        <v>122</v>
      </c>
      <c r="O1" s="19" t="s">
        <v>123</v>
      </c>
      <c r="P1" s="19" t="s">
        <v>124</v>
      </c>
      <c r="Q1" s="19" t="s">
        <v>125</v>
      </c>
      <c r="R1" s="19" t="s">
        <v>126</v>
      </c>
      <c r="S1" s="19"/>
      <c r="T1" s="19" t="s">
        <v>8</v>
      </c>
      <c r="U1" s="19" t="s">
        <v>9</v>
      </c>
      <c r="V1" s="19" t="s">
        <v>10</v>
      </c>
      <c r="W1" s="19" t="s">
        <v>6</v>
      </c>
      <c r="X1" s="19" t="s">
        <v>7</v>
      </c>
      <c r="Y1" s="19" t="s">
        <v>17</v>
      </c>
      <c r="Z1" s="19" t="s">
        <v>18</v>
      </c>
      <c r="AA1" s="19"/>
    </row>
    <row r="2" spans="1:27" ht="63">
      <c r="A2" s="20"/>
      <c r="B2" s="20"/>
      <c r="C2" s="21" t="s">
        <v>97</v>
      </c>
      <c r="D2" s="21" t="s">
        <v>47</v>
      </c>
      <c r="E2" s="21" t="s">
        <v>127</v>
      </c>
      <c r="F2" s="21" t="s">
        <v>128</v>
      </c>
      <c r="G2" s="21" t="s">
        <v>98</v>
      </c>
      <c r="H2" s="21" t="s">
        <v>48</v>
      </c>
      <c r="I2" s="21" t="s">
        <v>99</v>
      </c>
      <c r="J2" s="21" t="s">
        <v>134</v>
      </c>
      <c r="K2" s="21" t="s">
        <v>100</v>
      </c>
      <c r="L2" s="21" t="s">
        <v>101</v>
      </c>
      <c r="M2" s="21" t="s">
        <v>102</v>
      </c>
      <c r="N2" s="21" t="s">
        <v>49</v>
      </c>
      <c r="O2" s="21" t="s">
        <v>44</v>
      </c>
      <c r="P2" s="21" t="s">
        <v>50</v>
      </c>
      <c r="Q2" s="21" t="s">
        <v>103</v>
      </c>
      <c r="R2" s="21" t="s">
        <v>46</v>
      </c>
      <c r="S2" s="21" t="s">
        <v>59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34" t="s">
        <v>82</v>
      </c>
    </row>
    <row r="3" spans="1:27" ht="12.75">
      <c r="A3" s="15" t="s">
        <v>111</v>
      </c>
      <c r="B3" s="18" t="s">
        <v>97</v>
      </c>
      <c r="C3" s="23">
        <v>285.55762067436507</v>
      </c>
      <c r="D3" s="23">
        <v>0</v>
      </c>
      <c r="E3" s="23">
        <v>0.1655993661112878</v>
      </c>
      <c r="F3" s="23">
        <v>5296.392807678599</v>
      </c>
      <c r="G3" s="23">
        <v>5.333495731503642</v>
      </c>
      <c r="H3" s="23">
        <v>3.580545081432213</v>
      </c>
      <c r="I3" s="23">
        <v>307.8966648316409</v>
      </c>
      <c r="J3" s="23">
        <v>167.85671494739032</v>
      </c>
      <c r="K3" s="23">
        <v>10.891053827408857</v>
      </c>
      <c r="L3" s="23">
        <v>0.0014956052321723292</v>
      </c>
      <c r="M3" s="23">
        <v>46.14733104887833</v>
      </c>
      <c r="N3" s="23">
        <v>13.891576822344462</v>
      </c>
      <c r="O3" s="23">
        <v>0.4340255836150898</v>
      </c>
      <c r="P3" s="23">
        <v>91.41107030130532</v>
      </c>
      <c r="Q3" s="23">
        <v>22.084052490954633</v>
      </c>
      <c r="R3" s="23">
        <v>0</v>
      </c>
      <c r="S3" s="24">
        <f aca="true" t="shared" si="0" ref="S3:S33">SUM(C3:R3)</f>
        <v>6251.64405399078</v>
      </c>
      <c r="T3" s="23">
        <v>2240.4593971542586</v>
      </c>
      <c r="U3" s="23">
        <v>0</v>
      </c>
      <c r="V3" s="23">
        <v>0</v>
      </c>
      <c r="W3" s="23">
        <v>111.14315030415216</v>
      </c>
      <c r="X3" s="23">
        <v>59.47917599319818</v>
      </c>
      <c r="Y3" s="23">
        <v>2159.609992676613</v>
      </c>
      <c r="Z3" s="23">
        <v>296.8580500066521</v>
      </c>
      <c r="AA3" s="24">
        <f aca="true" t="shared" si="1" ref="AA3:AA18">SUM(S3:Z3)</f>
        <v>11119.193820125653</v>
      </c>
    </row>
    <row r="4" spans="1:27" ht="12.75">
      <c r="A4" s="15" t="s">
        <v>112</v>
      </c>
      <c r="B4" s="18" t="s">
        <v>47</v>
      </c>
      <c r="C4" s="23">
        <v>0</v>
      </c>
      <c r="D4" s="23">
        <v>0</v>
      </c>
      <c r="E4" s="23">
        <v>0.0012232200447081227</v>
      </c>
      <c r="F4" s="23">
        <v>81.33536369642769</v>
      </c>
      <c r="G4" s="23">
        <v>0</v>
      </c>
      <c r="H4" s="23">
        <v>0</v>
      </c>
      <c r="I4" s="23">
        <v>11.99030333349084</v>
      </c>
      <c r="J4" s="23">
        <v>20.39209900391023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4">
        <f t="shared" si="0"/>
        <v>113.71898925387347</v>
      </c>
      <c r="T4" s="23">
        <v>238.96315975891588</v>
      </c>
      <c r="U4" s="23">
        <v>0</v>
      </c>
      <c r="V4" s="23">
        <v>0</v>
      </c>
      <c r="W4" s="23">
        <v>0</v>
      </c>
      <c r="X4" s="23">
        <v>1.1300046747115597</v>
      </c>
      <c r="Y4" s="23">
        <v>87.62013924351453</v>
      </c>
      <c r="Z4" s="23">
        <v>5.274380337864737</v>
      </c>
      <c r="AA4" s="24">
        <f t="shared" si="1"/>
        <v>446.7066732688802</v>
      </c>
    </row>
    <row r="5" spans="1:27" ht="12.75">
      <c r="A5" s="15" t="s">
        <v>113</v>
      </c>
      <c r="B5" s="18" t="s">
        <v>127</v>
      </c>
      <c r="C5" s="23">
        <v>4.294818225241566</v>
      </c>
      <c r="D5" s="23">
        <v>0</v>
      </c>
      <c r="E5" s="23">
        <v>128.83140168160887</v>
      </c>
      <c r="F5" s="23">
        <v>11550.69735113822</v>
      </c>
      <c r="G5" s="23">
        <v>162.0069553517182</v>
      </c>
      <c r="H5" s="23">
        <v>411.2201566647305</v>
      </c>
      <c r="I5" s="23">
        <v>86.63042009358806</v>
      </c>
      <c r="J5" s="23">
        <v>0</v>
      </c>
      <c r="K5" s="23">
        <v>18.85155080570899</v>
      </c>
      <c r="L5" s="23">
        <v>0.03046505227840606</v>
      </c>
      <c r="M5" s="23">
        <v>42.864738399391356</v>
      </c>
      <c r="N5" s="23">
        <v>27.51469830370406</v>
      </c>
      <c r="O5" s="23">
        <v>0</v>
      </c>
      <c r="P5" s="23">
        <v>0.0013525218448478418</v>
      </c>
      <c r="Q5" s="23">
        <v>1.302836243175876</v>
      </c>
      <c r="R5" s="23">
        <v>0</v>
      </c>
      <c r="S5" s="24">
        <f t="shared" si="0"/>
        <v>12434.246744481214</v>
      </c>
      <c r="T5" s="23">
        <v>33.147930956349526</v>
      </c>
      <c r="U5" s="23">
        <v>0</v>
      </c>
      <c r="V5" s="23">
        <v>0</v>
      </c>
      <c r="W5" s="23">
        <v>0</v>
      </c>
      <c r="X5" s="23">
        <v>2.936269109362082</v>
      </c>
      <c r="Y5" s="23">
        <v>848.4850974035458</v>
      </c>
      <c r="Z5" s="23">
        <v>7785.7495483629455</v>
      </c>
      <c r="AA5" s="24">
        <f t="shared" si="1"/>
        <v>21104.565590313417</v>
      </c>
    </row>
    <row r="6" spans="1:27" ht="12.75">
      <c r="A6" s="15" t="s">
        <v>114</v>
      </c>
      <c r="B6" s="18" t="s">
        <v>128</v>
      </c>
      <c r="C6" s="23">
        <v>1952.4342593851752</v>
      </c>
      <c r="D6" s="23">
        <v>46.83476840829769</v>
      </c>
      <c r="E6" s="23">
        <v>202.21314136955257</v>
      </c>
      <c r="F6" s="23">
        <v>84756.16589674617</v>
      </c>
      <c r="G6" s="23">
        <v>824.5570954837851</v>
      </c>
      <c r="H6" s="23">
        <v>9076.49472149851</v>
      </c>
      <c r="I6" s="23">
        <v>7381.559557326835</v>
      </c>
      <c r="J6" s="23">
        <v>3313.5627319987157</v>
      </c>
      <c r="K6" s="23">
        <v>4781.4318427307835</v>
      </c>
      <c r="L6" s="23">
        <v>263.8372680209575</v>
      </c>
      <c r="M6" s="23">
        <v>3960.2743519220094</v>
      </c>
      <c r="N6" s="23">
        <v>1015.5456243376635</v>
      </c>
      <c r="O6" s="23">
        <v>364.783472511067</v>
      </c>
      <c r="P6" s="23">
        <v>3394.23665633653</v>
      </c>
      <c r="Q6" s="23">
        <v>1175.3471399298892</v>
      </c>
      <c r="R6" s="23">
        <v>0</v>
      </c>
      <c r="S6" s="24">
        <f t="shared" si="0"/>
        <v>122509.27852800596</v>
      </c>
      <c r="T6" s="23">
        <v>31257.996174704735</v>
      </c>
      <c r="U6" s="23">
        <v>9.107622423636316</v>
      </c>
      <c r="V6" s="23">
        <v>1170.8584201811004</v>
      </c>
      <c r="W6" s="23">
        <v>20993.04346357795</v>
      </c>
      <c r="X6" s="23">
        <v>2638.951165087466</v>
      </c>
      <c r="Y6" s="23">
        <v>126685.80807149223</v>
      </c>
      <c r="Z6" s="23">
        <v>36265.99143159719</v>
      </c>
      <c r="AA6" s="24">
        <f t="shared" si="1"/>
        <v>341531.0348770703</v>
      </c>
    </row>
    <row r="7" spans="1:27" ht="12.75">
      <c r="A7" s="15" t="s">
        <v>115</v>
      </c>
      <c r="B7" s="18" t="s">
        <v>98</v>
      </c>
      <c r="C7" s="23">
        <v>196.26595128003237</v>
      </c>
      <c r="D7" s="23">
        <v>0</v>
      </c>
      <c r="E7" s="23">
        <v>51.880810004582244</v>
      </c>
      <c r="F7" s="23">
        <v>4322.639574143279</v>
      </c>
      <c r="G7" s="23">
        <v>1469.8281333914347</v>
      </c>
      <c r="H7" s="23">
        <v>97.19891901344933</v>
      </c>
      <c r="I7" s="23">
        <v>569.5369272207238</v>
      </c>
      <c r="J7" s="23">
        <v>237.1033351642163</v>
      </c>
      <c r="K7" s="23">
        <v>679.9161180100601</v>
      </c>
      <c r="L7" s="23">
        <v>143.2443248823189</v>
      </c>
      <c r="M7" s="23">
        <v>636.7469819544093</v>
      </c>
      <c r="N7" s="23">
        <v>235.29492275208196</v>
      </c>
      <c r="O7" s="23">
        <v>118.96065106485351</v>
      </c>
      <c r="P7" s="23">
        <v>396.7435608617625</v>
      </c>
      <c r="Q7" s="23">
        <v>283.2659362919197</v>
      </c>
      <c r="R7" s="23">
        <v>0</v>
      </c>
      <c r="S7" s="24">
        <f t="shared" si="0"/>
        <v>9438.626146035125</v>
      </c>
      <c r="T7" s="23">
        <v>4922.252656697221</v>
      </c>
      <c r="U7" s="23">
        <v>0</v>
      </c>
      <c r="V7" s="23">
        <v>30.726446280991734</v>
      </c>
      <c r="W7" s="23">
        <v>0</v>
      </c>
      <c r="X7" s="23">
        <v>0</v>
      </c>
      <c r="Y7" s="23">
        <v>5591.61518670534</v>
      </c>
      <c r="Z7" s="23">
        <v>3.8930611662505044</v>
      </c>
      <c r="AA7" s="24">
        <f t="shared" si="1"/>
        <v>19987.11349688493</v>
      </c>
    </row>
    <row r="8" spans="1:27" ht="12.75">
      <c r="A8" s="15" t="s">
        <v>116</v>
      </c>
      <c r="B8" s="18" t="s">
        <v>48</v>
      </c>
      <c r="C8" s="23">
        <v>0</v>
      </c>
      <c r="D8" s="23">
        <v>0</v>
      </c>
      <c r="E8" s="23">
        <v>12.529747179464865</v>
      </c>
      <c r="F8" s="23">
        <v>1014.3878992280335</v>
      </c>
      <c r="G8" s="23">
        <v>459.4452597969947</v>
      </c>
      <c r="H8" s="23">
        <v>12290.94307356635</v>
      </c>
      <c r="I8" s="23">
        <v>813.6359392594721</v>
      </c>
      <c r="J8" s="23">
        <v>28.08880718582117</v>
      </c>
      <c r="K8" s="23">
        <v>528.7720411652818</v>
      </c>
      <c r="L8" s="23">
        <v>0.18761910087543585</v>
      </c>
      <c r="M8" s="23">
        <v>1834.6746469213567</v>
      </c>
      <c r="N8" s="23">
        <v>279.3928818242958</v>
      </c>
      <c r="O8" s="23">
        <v>98.89556975639736</v>
      </c>
      <c r="P8" s="23">
        <v>164.7662730022252</v>
      </c>
      <c r="Q8" s="23">
        <v>314.2199297155431</v>
      </c>
      <c r="R8" s="23">
        <v>0</v>
      </c>
      <c r="S8" s="24">
        <f t="shared" si="0"/>
        <v>17839.93968770211</v>
      </c>
      <c r="T8" s="23">
        <v>345.54453234805436</v>
      </c>
      <c r="U8" s="23">
        <v>0</v>
      </c>
      <c r="V8" s="23">
        <v>0</v>
      </c>
      <c r="W8" s="23">
        <v>23277.79670544054</v>
      </c>
      <c r="X8" s="23">
        <v>0</v>
      </c>
      <c r="Y8" s="23">
        <v>838.7080287855317</v>
      </c>
      <c r="Z8" s="23">
        <v>164.8243242820106</v>
      </c>
      <c r="AA8" s="24">
        <f t="shared" si="1"/>
        <v>42466.81327855825</v>
      </c>
    </row>
    <row r="9" spans="1:27" ht="12.75">
      <c r="A9" s="15" t="s">
        <v>117</v>
      </c>
      <c r="B9" s="18" t="s">
        <v>99</v>
      </c>
      <c r="C9" s="23">
        <v>641.3872528359151</v>
      </c>
      <c r="D9" s="23">
        <v>17.399977701896695</v>
      </c>
      <c r="E9" s="23">
        <v>88.49721171380133</v>
      </c>
      <c r="F9" s="23">
        <v>13676.537817445345</v>
      </c>
      <c r="G9" s="23">
        <v>223.8212641252597</v>
      </c>
      <c r="H9" s="23">
        <v>2794.799413592831</v>
      </c>
      <c r="I9" s="23">
        <v>2273.8938772282227</v>
      </c>
      <c r="J9" s="23">
        <v>631.6201132907177</v>
      </c>
      <c r="K9" s="23">
        <v>1813.9987174463463</v>
      </c>
      <c r="L9" s="23">
        <v>65.01446500147257</v>
      </c>
      <c r="M9" s="23">
        <v>1581.1238800625752</v>
      </c>
      <c r="N9" s="23">
        <v>302.66845451132883</v>
      </c>
      <c r="O9" s="23">
        <v>92.89792562958925</v>
      </c>
      <c r="P9" s="23">
        <v>1035.939666916298</v>
      </c>
      <c r="Q9" s="23">
        <v>375.83193916544724</v>
      </c>
      <c r="R9" s="23">
        <v>0</v>
      </c>
      <c r="S9" s="24">
        <f t="shared" si="0"/>
        <v>25615.43197666705</v>
      </c>
      <c r="T9" s="23">
        <v>24587.439888679077</v>
      </c>
      <c r="U9" s="23">
        <v>4.873354844755147</v>
      </c>
      <c r="V9" s="23">
        <v>977.7364222828724</v>
      </c>
      <c r="W9" s="23">
        <v>5697.586356896417</v>
      </c>
      <c r="X9" s="23">
        <v>754.1990626253265</v>
      </c>
      <c r="Y9" s="23">
        <v>14275.874228730856</v>
      </c>
      <c r="Z9" s="23">
        <v>5291.187455699404</v>
      </c>
      <c r="AA9" s="24">
        <f t="shared" si="1"/>
        <v>77204.32874642574</v>
      </c>
    </row>
    <row r="10" spans="1:27" ht="12.75">
      <c r="A10" s="15" t="s">
        <v>118</v>
      </c>
      <c r="B10" s="18" t="s">
        <v>134</v>
      </c>
      <c r="C10" s="23">
        <v>0</v>
      </c>
      <c r="D10" s="23">
        <v>0.13593264426809518</v>
      </c>
      <c r="E10" s="23">
        <v>3.1650453531532987</v>
      </c>
      <c r="F10" s="23">
        <v>661.0586858469178</v>
      </c>
      <c r="G10" s="23">
        <v>43.86671924525193</v>
      </c>
      <c r="H10" s="23">
        <v>258.343154702753</v>
      </c>
      <c r="I10" s="23">
        <v>784.2155071973103</v>
      </c>
      <c r="J10" s="23">
        <v>156.8262333696219</v>
      </c>
      <c r="K10" s="23">
        <v>1589.2412056260766</v>
      </c>
      <c r="L10" s="23">
        <v>152.27797355850976</v>
      </c>
      <c r="M10" s="23">
        <v>811.9260593924241</v>
      </c>
      <c r="N10" s="23">
        <v>38.63533641742284</v>
      </c>
      <c r="O10" s="23">
        <v>66.01916164654801</v>
      </c>
      <c r="P10" s="23">
        <v>301.84590313895507</v>
      </c>
      <c r="Q10" s="23">
        <v>263.4180272031254</v>
      </c>
      <c r="R10" s="23">
        <v>0</v>
      </c>
      <c r="S10" s="24">
        <f t="shared" si="0"/>
        <v>5130.974945342338</v>
      </c>
      <c r="T10" s="23">
        <v>7969.4457069858445</v>
      </c>
      <c r="U10" s="23">
        <v>0</v>
      </c>
      <c r="V10" s="23">
        <v>0</v>
      </c>
      <c r="W10" s="23">
        <v>0</v>
      </c>
      <c r="X10" s="23">
        <v>0</v>
      </c>
      <c r="Y10" s="23">
        <v>1390.8119212643742</v>
      </c>
      <c r="Z10" s="23">
        <v>230.9853986642819</v>
      </c>
      <c r="AA10" s="24">
        <f t="shared" si="1"/>
        <v>14722.217972256838</v>
      </c>
    </row>
    <row r="11" spans="1:27" ht="12.75">
      <c r="A11" s="15" t="s">
        <v>119</v>
      </c>
      <c r="B11" s="18" t="s">
        <v>100</v>
      </c>
      <c r="C11" s="23">
        <v>77.68773752646732</v>
      </c>
      <c r="D11" s="23">
        <v>11.617175059465296</v>
      </c>
      <c r="E11" s="23">
        <v>77.16479317246367</v>
      </c>
      <c r="F11" s="23">
        <v>6698.349225446333</v>
      </c>
      <c r="G11" s="23">
        <v>290.03708412386555</v>
      </c>
      <c r="H11" s="23">
        <v>826.3741186443839</v>
      </c>
      <c r="I11" s="23">
        <v>9828.238631563467</v>
      </c>
      <c r="J11" s="23">
        <v>158.40735762944848</v>
      </c>
      <c r="K11" s="23">
        <v>18938.334524842045</v>
      </c>
      <c r="L11" s="23">
        <v>955.6409630930659</v>
      </c>
      <c r="M11" s="23">
        <v>3549.3740462580286</v>
      </c>
      <c r="N11" s="23">
        <v>416.5609732632447</v>
      </c>
      <c r="O11" s="23">
        <v>57.250886063242724</v>
      </c>
      <c r="P11" s="23">
        <v>292.68348451929296</v>
      </c>
      <c r="Q11" s="23">
        <v>400.98386327588435</v>
      </c>
      <c r="R11" s="23">
        <v>0</v>
      </c>
      <c r="S11" s="24">
        <f t="shared" si="0"/>
        <v>42578.7048644807</v>
      </c>
      <c r="T11" s="23">
        <v>9129.24639152348</v>
      </c>
      <c r="U11" s="23">
        <v>0</v>
      </c>
      <c r="V11" s="23">
        <v>4915.7</v>
      </c>
      <c r="W11" s="23">
        <v>0</v>
      </c>
      <c r="X11" s="23">
        <v>0</v>
      </c>
      <c r="Y11" s="23">
        <v>9411.235204513654</v>
      </c>
      <c r="Z11" s="23">
        <v>3584.3727446378625</v>
      </c>
      <c r="AA11" s="24">
        <f t="shared" si="1"/>
        <v>69619.25920515569</v>
      </c>
    </row>
    <row r="12" spans="1:27" ht="12.75">
      <c r="A12" s="15" t="s">
        <v>120</v>
      </c>
      <c r="B12" s="18" t="s">
        <v>101</v>
      </c>
      <c r="C12" s="23">
        <v>212.77022043028728</v>
      </c>
      <c r="D12" s="23">
        <v>7.645423099859527</v>
      </c>
      <c r="E12" s="23">
        <v>16.65447931705655</v>
      </c>
      <c r="F12" s="23">
        <v>2296.1396388275325</v>
      </c>
      <c r="G12" s="23">
        <v>190.70173755870388</v>
      </c>
      <c r="H12" s="23">
        <v>900.9331458327662</v>
      </c>
      <c r="I12" s="23">
        <v>1361.16732351258</v>
      </c>
      <c r="J12" s="23">
        <v>271.6383791456186</v>
      </c>
      <c r="K12" s="23">
        <v>798.2442143023137</v>
      </c>
      <c r="L12" s="23">
        <v>8033.672288473532</v>
      </c>
      <c r="M12" s="23">
        <v>4628.099357729571</v>
      </c>
      <c r="N12" s="23">
        <v>391.4414443075515</v>
      </c>
      <c r="O12" s="23">
        <v>30.741994406399787</v>
      </c>
      <c r="P12" s="23">
        <v>657.6121142094624</v>
      </c>
      <c r="Q12" s="23">
        <v>283.33053450083406</v>
      </c>
      <c r="R12" s="23">
        <v>0</v>
      </c>
      <c r="S12" s="24">
        <f t="shared" si="0"/>
        <v>20080.792295654068</v>
      </c>
      <c r="T12" s="23">
        <v>9041.639805191473</v>
      </c>
      <c r="U12" s="23">
        <v>0</v>
      </c>
      <c r="V12" s="23">
        <v>0</v>
      </c>
      <c r="W12" s="23">
        <v>0</v>
      </c>
      <c r="X12" s="23">
        <v>0</v>
      </c>
      <c r="Y12" s="23">
        <v>3602.8397252936556</v>
      </c>
      <c r="Z12" s="23">
        <v>1404.4814212167057</v>
      </c>
      <c r="AA12" s="24">
        <f t="shared" si="1"/>
        <v>34129.753247355904</v>
      </c>
    </row>
    <row r="13" spans="1:27" ht="12.75">
      <c r="A13" s="15" t="s">
        <v>121</v>
      </c>
      <c r="B13" s="18" t="s">
        <v>102</v>
      </c>
      <c r="C13" s="23">
        <v>90.76241786631029</v>
      </c>
      <c r="D13" s="23">
        <v>1.8033826649834255</v>
      </c>
      <c r="E13" s="23">
        <v>89.33999909433729</v>
      </c>
      <c r="F13" s="23">
        <v>10694.194866755402</v>
      </c>
      <c r="G13" s="23">
        <v>960.0563278909484</v>
      </c>
      <c r="H13" s="23">
        <v>2764.4056999536315</v>
      </c>
      <c r="I13" s="23">
        <v>13864.947662671317</v>
      </c>
      <c r="J13" s="23">
        <v>1648.367606337711</v>
      </c>
      <c r="K13" s="23">
        <v>5119.083405383985</v>
      </c>
      <c r="L13" s="23">
        <v>4896.174696481465</v>
      </c>
      <c r="M13" s="23">
        <v>31550.988256297667</v>
      </c>
      <c r="N13" s="23">
        <v>1966.863252223344</v>
      </c>
      <c r="O13" s="23">
        <v>738.9073781367501</v>
      </c>
      <c r="P13" s="23">
        <v>1640.9306814134786</v>
      </c>
      <c r="Q13" s="23">
        <v>2240.0991093839016</v>
      </c>
      <c r="R13" s="23">
        <v>0</v>
      </c>
      <c r="S13" s="24">
        <f t="shared" si="0"/>
        <v>78266.92474255522</v>
      </c>
      <c r="T13" s="23">
        <v>29084.63793185338</v>
      </c>
      <c r="U13" s="23">
        <v>127.1</v>
      </c>
      <c r="V13" s="23">
        <v>1157.5</v>
      </c>
      <c r="W13" s="23">
        <v>5312.375360922429</v>
      </c>
      <c r="X13" s="23">
        <v>0</v>
      </c>
      <c r="Y13" s="23">
        <v>13020.736536061484</v>
      </c>
      <c r="Z13" s="23">
        <v>2358.410572959566</v>
      </c>
      <c r="AA13" s="24">
        <f t="shared" si="1"/>
        <v>129327.68514435207</v>
      </c>
    </row>
    <row r="14" spans="1:27" ht="12.75">
      <c r="A14" s="15" t="s">
        <v>122</v>
      </c>
      <c r="B14" s="18" t="s">
        <v>49</v>
      </c>
      <c r="C14" s="23">
        <v>3.121052829438187</v>
      </c>
      <c r="D14" s="23">
        <v>0.04638821167672041</v>
      </c>
      <c r="E14" s="23">
        <v>0.57185798335163</v>
      </c>
      <c r="F14" s="23">
        <v>113.74591043744378</v>
      </c>
      <c r="G14" s="23">
        <v>3.0659528177215885</v>
      </c>
      <c r="H14" s="23">
        <v>19.91810215437694</v>
      </c>
      <c r="I14" s="23">
        <v>20.697759093634733</v>
      </c>
      <c r="J14" s="23">
        <v>5.671752159824452</v>
      </c>
      <c r="K14" s="23">
        <v>22.528707981367386</v>
      </c>
      <c r="L14" s="23">
        <v>32.48766582372518</v>
      </c>
      <c r="M14" s="23">
        <v>36.41833750970279</v>
      </c>
      <c r="N14" s="23">
        <v>0</v>
      </c>
      <c r="O14" s="23">
        <v>0.2993653133531564</v>
      </c>
      <c r="P14" s="23">
        <v>8.311761397300492</v>
      </c>
      <c r="Q14" s="23">
        <v>5.082216722138403</v>
      </c>
      <c r="R14" s="23">
        <v>0</v>
      </c>
      <c r="S14" s="24">
        <f t="shared" si="0"/>
        <v>271.96683043505544</v>
      </c>
      <c r="T14" s="23">
        <v>969.45</v>
      </c>
      <c r="U14" s="23">
        <v>0</v>
      </c>
      <c r="V14" s="23">
        <v>22809.6</v>
      </c>
      <c r="W14" s="23">
        <v>0</v>
      </c>
      <c r="X14" s="23">
        <v>0</v>
      </c>
      <c r="Y14" s="23">
        <v>0</v>
      </c>
      <c r="Z14" s="23">
        <v>0</v>
      </c>
      <c r="AA14" s="24">
        <f t="shared" si="1"/>
        <v>24051.016830435055</v>
      </c>
    </row>
    <row r="15" spans="1:27" ht="12.75">
      <c r="A15" s="15" t="s">
        <v>123</v>
      </c>
      <c r="B15" s="18" t="s">
        <v>44</v>
      </c>
      <c r="C15" s="23">
        <v>0</v>
      </c>
      <c r="D15" s="23">
        <v>0</v>
      </c>
      <c r="E15" s="23">
        <v>1.66485553866431</v>
      </c>
      <c r="F15" s="23">
        <v>84.7871292194881</v>
      </c>
      <c r="G15" s="23">
        <v>5.887030307752223</v>
      </c>
      <c r="H15" s="23">
        <v>16.28923677078865</v>
      </c>
      <c r="I15" s="23">
        <v>80.4217346614205</v>
      </c>
      <c r="J15" s="23">
        <v>7.3235251456502946</v>
      </c>
      <c r="K15" s="23">
        <v>52.84225121226487</v>
      </c>
      <c r="L15" s="23">
        <v>48.16899508747802</v>
      </c>
      <c r="M15" s="23">
        <v>143.2863528920738</v>
      </c>
      <c r="N15" s="23">
        <v>1.077805943827072</v>
      </c>
      <c r="O15" s="23">
        <v>1.5069666195032214</v>
      </c>
      <c r="P15" s="23">
        <v>13.756604505803287</v>
      </c>
      <c r="Q15" s="23">
        <v>24.095289689036623</v>
      </c>
      <c r="R15" s="23">
        <v>0</v>
      </c>
      <c r="S15" s="24">
        <f t="shared" si="0"/>
        <v>481.107777593751</v>
      </c>
      <c r="T15" s="23">
        <v>718.8322011807651</v>
      </c>
      <c r="U15" s="23">
        <v>285.1</v>
      </c>
      <c r="V15" s="23">
        <v>16927.3</v>
      </c>
      <c r="W15" s="23">
        <v>0</v>
      </c>
      <c r="X15" s="23">
        <v>0</v>
      </c>
      <c r="Y15" s="23">
        <v>32.3747384250132</v>
      </c>
      <c r="Z15" s="23">
        <v>5.0973525843849</v>
      </c>
      <c r="AA15" s="24">
        <f t="shared" si="1"/>
        <v>18449.81206978391</v>
      </c>
    </row>
    <row r="16" spans="1:27" ht="12.75">
      <c r="A16" s="15" t="s">
        <v>124</v>
      </c>
      <c r="B16" s="18" t="s">
        <v>50</v>
      </c>
      <c r="C16" s="23">
        <v>230.8094459977788</v>
      </c>
      <c r="D16" s="23">
        <v>0</v>
      </c>
      <c r="E16" s="23">
        <v>0.22856643490200998</v>
      </c>
      <c r="F16" s="23">
        <v>166.31380991633512</v>
      </c>
      <c r="G16" s="23">
        <v>0.9553080366946238</v>
      </c>
      <c r="H16" s="23">
        <v>5.489573973532377</v>
      </c>
      <c r="I16" s="23">
        <v>16.986928331395656</v>
      </c>
      <c r="J16" s="23">
        <v>2.7338518181063223</v>
      </c>
      <c r="K16" s="23">
        <v>14.716103514065042</v>
      </c>
      <c r="L16" s="23">
        <v>0.020964443891419327</v>
      </c>
      <c r="M16" s="23">
        <v>9.474492320645387</v>
      </c>
      <c r="N16" s="23">
        <v>89.32307532652148</v>
      </c>
      <c r="O16" s="23">
        <v>7.183774394442901</v>
      </c>
      <c r="P16" s="23">
        <v>2483.108126464034</v>
      </c>
      <c r="Q16" s="23">
        <v>7.550890752759386</v>
      </c>
      <c r="R16" s="23">
        <v>0</v>
      </c>
      <c r="S16" s="24">
        <f t="shared" si="0"/>
        <v>3034.894911725104</v>
      </c>
      <c r="T16" s="23">
        <v>7336.3648201290935</v>
      </c>
      <c r="U16" s="23">
        <v>1152.3</v>
      </c>
      <c r="V16" s="23">
        <v>19153.515854620953</v>
      </c>
      <c r="W16" s="23">
        <v>0</v>
      </c>
      <c r="X16" s="23">
        <v>0</v>
      </c>
      <c r="Y16" s="23">
        <v>24.744217598592158</v>
      </c>
      <c r="Z16" s="23">
        <v>3.895938860383641</v>
      </c>
      <c r="AA16" s="24">
        <f t="shared" si="1"/>
        <v>30705.715742934124</v>
      </c>
    </row>
    <row r="17" spans="1:27" ht="12.75">
      <c r="A17" s="15" t="s">
        <v>125</v>
      </c>
      <c r="B17" s="18" t="s">
        <v>103</v>
      </c>
      <c r="C17" s="23">
        <v>67.14525876692254</v>
      </c>
      <c r="D17" s="23">
        <v>0</v>
      </c>
      <c r="E17" s="23">
        <v>4.657850664980463</v>
      </c>
      <c r="F17" s="23">
        <v>738.6050839555114</v>
      </c>
      <c r="G17" s="23">
        <v>426.67458027825995</v>
      </c>
      <c r="H17" s="23">
        <v>207.74705781488606</v>
      </c>
      <c r="I17" s="23">
        <v>942.6084304179459</v>
      </c>
      <c r="J17" s="23">
        <v>137.05068622402098</v>
      </c>
      <c r="K17" s="23">
        <v>222.93289984686527</v>
      </c>
      <c r="L17" s="23">
        <v>114.51902939271879</v>
      </c>
      <c r="M17" s="23">
        <v>1496.8122223018822</v>
      </c>
      <c r="N17" s="23">
        <v>130.51818687767525</v>
      </c>
      <c r="O17" s="23">
        <v>31.886714170411516</v>
      </c>
      <c r="P17" s="23">
        <v>261.9528202617748</v>
      </c>
      <c r="Q17" s="23">
        <v>2828.627359940936</v>
      </c>
      <c r="R17" s="23">
        <v>0</v>
      </c>
      <c r="S17" s="24">
        <f t="shared" si="0"/>
        <v>7611.738180914792</v>
      </c>
      <c r="T17" s="23">
        <v>4976.495322703102</v>
      </c>
      <c r="U17" s="23">
        <v>1633.3</v>
      </c>
      <c r="V17" s="23">
        <v>1618.6</v>
      </c>
      <c r="W17" s="23">
        <v>290.41552067577095</v>
      </c>
      <c r="X17" s="23">
        <v>0</v>
      </c>
      <c r="Y17" s="23">
        <v>746.3156963645904</v>
      </c>
      <c r="Z17" s="23">
        <v>166.8996966635903</v>
      </c>
      <c r="AA17" s="24">
        <f t="shared" si="1"/>
        <v>17043.764417321843</v>
      </c>
    </row>
    <row r="18" spans="1:27" ht="12.75">
      <c r="A18" s="15" t="s">
        <v>126</v>
      </c>
      <c r="B18" s="18" t="s">
        <v>46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0</v>
      </c>
      <c r="T18" s="23">
        <v>644.2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f t="shared" si="1"/>
        <v>644.2</v>
      </c>
    </row>
    <row r="19" spans="1:27" ht="12.75">
      <c r="A19" s="19"/>
      <c r="B19" s="22" t="s">
        <v>52</v>
      </c>
      <c r="C19" s="24">
        <f aca="true" t="shared" si="2" ref="C19:R19">SUM(C3:C18)</f>
        <v>3762.2360358179335</v>
      </c>
      <c r="D19" s="24">
        <f t="shared" si="2"/>
        <v>85.48304779044744</v>
      </c>
      <c r="E19" s="24">
        <f t="shared" si="2"/>
        <v>677.5665820940752</v>
      </c>
      <c r="F19" s="24">
        <f t="shared" si="2"/>
        <v>142151.35106048107</v>
      </c>
      <c r="G19" s="24">
        <f t="shared" si="2"/>
        <v>5066.236944139893</v>
      </c>
      <c r="H19" s="24">
        <f t="shared" si="2"/>
        <v>29673.736919264422</v>
      </c>
      <c r="I19" s="24">
        <f t="shared" si="2"/>
        <v>38344.427666743046</v>
      </c>
      <c r="J19" s="24">
        <f t="shared" si="2"/>
        <v>6786.643193420772</v>
      </c>
      <c r="K19" s="24">
        <f t="shared" si="2"/>
        <v>34591.78463669457</v>
      </c>
      <c r="L19" s="24">
        <f t="shared" si="2"/>
        <v>14705.27821401752</v>
      </c>
      <c r="M19" s="24">
        <f t="shared" si="2"/>
        <v>50328.21105501061</v>
      </c>
      <c r="N19" s="24">
        <f t="shared" si="2"/>
        <v>4908.728232911006</v>
      </c>
      <c r="O19" s="24">
        <f t="shared" si="2"/>
        <v>1609.7678852961737</v>
      </c>
      <c r="P19" s="24">
        <f t="shared" si="2"/>
        <v>10743.300075850068</v>
      </c>
      <c r="Q19" s="24">
        <f t="shared" si="2"/>
        <v>8225.239125305547</v>
      </c>
      <c r="R19" s="24">
        <f t="shared" si="2"/>
        <v>0</v>
      </c>
      <c r="S19" s="24">
        <f t="shared" si="0"/>
        <v>351659.9906748372</v>
      </c>
      <c r="T19" s="24">
        <f aca="true" t="shared" si="3" ref="T19:Z19">SUM(T3:T18)</f>
        <v>133496.11591986576</v>
      </c>
      <c r="U19" s="24">
        <f t="shared" si="3"/>
        <v>3211.7809772683913</v>
      </c>
      <c r="V19" s="24">
        <f t="shared" si="3"/>
        <v>68761.53714336592</v>
      </c>
      <c r="W19" s="24">
        <f t="shared" si="3"/>
        <v>55682.360557817265</v>
      </c>
      <c r="X19" s="24">
        <f t="shared" si="3"/>
        <v>3456.695677490064</v>
      </c>
      <c r="Y19" s="24">
        <f t="shared" si="3"/>
        <v>178716.77878455896</v>
      </c>
      <c r="Z19" s="24">
        <f t="shared" si="3"/>
        <v>57567.92137703909</v>
      </c>
      <c r="AA19" s="24">
        <f>SUM(S19:Z19)</f>
        <v>852553.1811122426</v>
      </c>
    </row>
    <row r="20" spans="1:27" ht="12.75">
      <c r="A20" s="19" t="s">
        <v>3</v>
      </c>
      <c r="B20" s="31" t="s">
        <v>60</v>
      </c>
      <c r="C20" s="23">
        <v>339.90161876619067</v>
      </c>
      <c r="D20" s="23">
        <v>0.026315315027680426</v>
      </c>
      <c r="E20" s="23">
        <v>0.42067511078840847</v>
      </c>
      <c r="F20" s="23">
        <v>139.28381622231635</v>
      </c>
      <c r="G20" s="23">
        <v>8.266193083149945</v>
      </c>
      <c r="H20" s="23">
        <v>41.82662225129182</v>
      </c>
      <c r="I20" s="23">
        <v>148.7307677272009</v>
      </c>
      <c r="J20" s="23">
        <v>0</v>
      </c>
      <c r="K20" s="23">
        <v>438.90361709447177</v>
      </c>
      <c r="L20" s="23">
        <v>633.1053158013983</v>
      </c>
      <c r="M20" s="23">
        <v>1135.4115529093376</v>
      </c>
      <c r="N20" s="23">
        <v>816.1856105627287</v>
      </c>
      <c r="O20" s="23">
        <v>173.19539054984</v>
      </c>
      <c r="P20" s="23">
        <v>993.7994485578097</v>
      </c>
      <c r="Q20" s="23">
        <v>317.79938001835643</v>
      </c>
      <c r="R20" s="23">
        <v>0</v>
      </c>
      <c r="S20" s="24">
        <f t="shared" si="0"/>
        <v>5186.856323969908</v>
      </c>
      <c r="T20" s="23">
        <v>12006.010524942454</v>
      </c>
      <c r="U20" s="23">
        <v>1.8094823548001513</v>
      </c>
      <c r="V20" s="23">
        <v>174.13186273095792</v>
      </c>
      <c r="W20" s="23">
        <v>3993.7292111241823</v>
      </c>
      <c r="X20" s="23">
        <v>0</v>
      </c>
      <c r="Y20" s="23">
        <v>0</v>
      </c>
      <c r="Z20" s="23">
        <v>0</v>
      </c>
      <c r="AA20" s="24">
        <f>SUM(S20:Z20)</f>
        <v>21362.537405122304</v>
      </c>
    </row>
    <row r="21" spans="1:27" ht="12.75">
      <c r="A21" s="19" t="s">
        <v>1</v>
      </c>
      <c r="B21" s="31" t="s">
        <v>96</v>
      </c>
      <c r="C21" s="23">
        <v>56.94318203858078</v>
      </c>
      <c r="D21" s="23">
        <v>1.4393842443926703</v>
      </c>
      <c r="E21" s="23">
        <v>2.6854956277013646</v>
      </c>
      <c r="F21" s="23">
        <v>430.7750078968061</v>
      </c>
      <c r="G21" s="23">
        <v>32.26363257180014</v>
      </c>
      <c r="H21" s="23">
        <v>186.4544186480371</v>
      </c>
      <c r="I21" s="23">
        <v>387.40674459971</v>
      </c>
      <c r="J21" s="23">
        <v>323.55934771421215</v>
      </c>
      <c r="K21" s="23">
        <v>610.4165320766534</v>
      </c>
      <c r="L21" s="23">
        <v>-11.937913422373171</v>
      </c>
      <c r="M21" s="23">
        <v>675.2380974645773</v>
      </c>
      <c r="N21" s="23">
        <v>96.08098860930569</v>
      </c>
      <c r="O21" s="23">
        <v>11.252785266275115</v>
      </c>
      <c r="P21" s="23">
        <v>184.20823896088606</v>
      </c>
      <c r="Q21" s="23">
        <v>93.82970754911247</v>
      </c>
      <c r="R21" s="23">
        <v>0</v>
      </c>
      <c r="S21" s="24">
        <f t="shared" si="0"/>
        <v>3080.615649845677</v>
      </c>
      <c r="T21" s="23">
        <v>5117.356210269257</v>
      </c>
      <c r="U21" s="23">
        <v>0.4095403768083852</v>
      </c>
      <c r="V21" s="23">
        <v>88.53099390312838</v>
      </c>
      <c r="W21" s="23">
        <v>3103.9750902648334</v>
      </c>
      <c r="X21" s="23">
        <v>-102.0238370773323</v>
      </c>
      <c r="Y21" s="23">
        <v>496.76680721762307</v>
      </c>
      <c r="Z21" s="23">
        <v>-142.52995207924442</v>
      </c>
      <c r="AA21" s="24">
        <f>SUM(S21:Z21)</f>
        <v>11643.10050272075</v>
      </c>
    </row>
    <row r="22" spans="1:27" ht="12.75">
      <c r="A22" s="19"/>
      <c r="B22" s="31" t="s">
        <v>84</v>
      </c>
      <c r="C22" s="24">
        <f>SUM(C19:C21)</f>
        <v>4159.080836622705</v>
      </c>
      <c r="D22" s="24">
        <f aca="true" t="shared" si="4" ref="D22:T22">SUM(D19:D21)</f>
        <v>86.94874734986779</v>
      </c>
      <c r="E22" s="24">
        <f t="shared" si="4"/>
        <v>680.6727528325649</v>
      </c>
      <c r="F22" s="24">
        <f t="shared" si="4"/>
        <v>142721.40988460017</v>
      </c>
      <c r="G22" s="24">
        <f t="shared" si="4"/>
        <v>5106.766769794844</v>
      </c>
      <c r="H22" s="24">
        <f t="shared" si="4"/>
        <v>29902.01796016375</v>
      </c>
      <c r="I22" s="24">
        <f t="shared" si="4"/>
        <v>38880.56517906996</v>
      </c>
      <c r="J22" s="24">
        <f t="shared" si="4"/>
        <v>7110.202541134984</v>
      </c>
      <c r="K22" s="24">
        <f t="shared" si="4"/>
        <v>35641.1047858657</v>
      </c>
      <c r="L22" s="24">
        <f t="shared" si="4"/>
        <v>15326.445616396546</v>
      </c>
      <c r="M22" s="24">
        <f t="shared" si="4"/>
        <v>52138.860705384526</v>
      </c>
      <c r="N22" s="24">
        <f t="shared" si="4"/>
        <v>5820.99483208304</v>
      </c>
      <c r="O22" s="24">
        <f t="shared" si="4"/>
        <v>1794.216061112289</v>
      </c>
      <c r="P22" s="24">
        <f t="shared" si="4"/>
        <v>11921.307763368763</v>
      </c>
      <c r="Q22" s="24">
        <f t="shared" si="4"/>
        <v>8636.868212873014</v>
      </c>
      <c r="R22" s="24">
        <f t="shared" si="4"/>
        <v>0</v>
      </c>
      <c r="S22" s="24">
        <f t="shared" si="0"/>
        <v>359927.4626486527</v>
      </c>
      <c r="T22" s="24">
        <f t="shared" si="4"/>
        <v>150619.48265507747</v>
      </c>
      <c r="U22" s="24">
        <f aca="true" t="shared" si="5" ref="U22:Z22">SUM(U19:U21)</f>
        <v>3214</v>
      </c>
      <c r="V22" s="24">
        <f t="shared" si="5"/>
        <v>69024.2</v>
      </c>
      <c r="W22" s="24">
        <f t="shared" si="5"/>
        <v>62780.06485920628</v>
      </c>
      <c r="X22" s="24">
        <f t="shared" si="5"/>
        <v>3354.671840412732</v>
      </c>
      <c r="Y22" s="24">
        <f t="shared" si="5"/>
        <v>179213.54559177658</v>
      </c>
      <c r="Z22" s="24">
        <f t="shared" si="5"/>
        <v>57425.391424959846</v>
      </c>
      <c r="AA22" s="24">
        <f>SUM(S22:Z22)</f>
        <v>885558.8190200857</v>
      </c>
    </row>
    <row r="23" spans="1:27" ht="12.75">
      <c r="A23" s="19" t="s">
        <v>4</v>
      </c>
      <c r="B23" s="31" t="s">
        <v>61</v>
      </c>
      <c r="C23" s="23">
        <v>496.13560847888243</v>
      </c>
      <c r="D23" s="23">
        <v>33.90745112670925</v>
      </c>
      <c r="E23" s="23">
        <v>219.89004441914275</v>
      </c>
      <c r="F23" s="23">
        <v>27990.45914467366</v>
      </c>
      <c r="G23" s="23">
        <v>2035.4988539776996</v>
      </c>
      <c r="H23" s="23">
        <v>6867.90059883914</v>
      </c>
      <c r="I23" s="23">
        <v>19567.74304778903</v>
      </c>
      <c r="J23" s="23">
        <v>2439.6413998878425</v>
      </c>
      <c r="K23" s="23">
        <v>12565.408952284844</v>
      </c>
      <c r="L23" s="23">
        <v>8274.129328324932</v>
      </c>
      <c r="M23" s="23">
        <v>20084.98221755017</v>
      </c>
      <c r="N23" s="23">
        <v>17162.556691256053</v>
      </c>
      <c r="O23" s="23">
        <v>15897.288052824246</v>
      </c>
      <c r="P23" s="23">
        <v>13678.757382729189</v>
      </c>
      <c r="Q23" s="23">
        <v>4391.509418551252</v>
      </c>
      <c r="R23" s="23">
        <v>644.2</v>
      </c>
      <c r="S23" s="24">
        <f t="shared" si="0"/>
        <v>152350.0081927128</v>
      </c>
      <c r="T23" s="23"/>
      <c r="U23" s="23"/>
      <c r="V23" s="23"/>
      <c r="W23" s="23"/>
      <c r="X23" s="23"/>
      <c r="Y23" s="23"/>
      <c r="Z23" s="23"/>
      <c r="AA23" s="23"/>
    </row>
    <row r="24" spans="1:27" ht="12.75">
      <c r="A24" s="19" t="s">
        <v>14</v>
      </c>
      <c r="B24" s="32" t="s">
        <v>62</v>
      </c>
      <c r="C24" s="23">
        <v>10.953189389210657</v>
      </c>
      <c r="D24" s="23">
        <v>1.4952740147189956</v>
      </c>
      <c r="E24" s="23">
        <v>24.01050637363014</v>
      </c>
      <c r="F24" s="23">
        <v>580.9517672640476</v>
      </c>
      <c r="G24" s="23">
        <v>158.46067092634075</v>
      </c>
      <c r="H24" s="23">
        <v>88.45064965472238</v>
      </c>
      <c r="I24" s="23">
        <v>644.3289589732769</v>
      </c>
      <c r="J24" s="23">
        <v>98.40184680227918</v>
      </c>
      <c r="K24" s="23">
        <v>168.64535820392894</v>
      </c>
      <c r="L24" s="23">
        <v>348.03941469120946</v>
      </c>
      <c r="M24" s="23">
        <v>2978.205865510105</v>
      </c>
      <c r="N24" s="23">
        <v>0</v>
      </c>
      <c r="O24" s="23">
        <v>2.422662869046804</v>
      </c>
      <c r="P24" s="23">
        <v>43.63307488043545</v>
      </c>
      <c r="Q24" s="23">
        <v>179.30334015183723</v>
      </c>
      <c r="R24" s="23">
        <v>0</v>
      </c>
      <c r="S24" s="24">
        <f t="shared" si="0"/>
        <v>5327.302579704789</v>
      </c>
      <c r="T24" s="23"/>
      <c r="U24" s="23"/>
      <c r="V24" s="23"/>
      <c r="W24" s="23"/>
      <c r="X24" s="23"/>
      <c r="Y24" s="23"/>
      <c r="Z24" s="25"/>
      <c r="AA24" s="23"/>
    </row>
    <row r="25" spans="1:27" ht="12.75">
      <c r="A25" s="19" t="s">
        <v>23</v>
      </c>
      <c r="B25" s="32" t="s">
        <v>63</v>
      </c>
      <c r="C25" s="23">
        <v>360.4570007324219</v>
      </c>
      <c r="D25" s="23">
        <v>4.496350288391113</v>
      </c>
      <c r="E25" s="23">
        <v>0.9638671900070619</v>
      </c>
      <c r="F25" s="23">
        <v>391.0899281038651</v>
      </c>
      <c r="G25" s="23">
        <v>64.16116762161255</v>
      </c>
      <c r="H25" s="23">
        <v>16.438710187276484</v>
      </c>
      <c r="I25" s="23">
        <v>30.63201359885952</v>
      </c>
      <c r="J25" s="23">
        <v>8.16070008277893</v>
      </c>
      <c r="K25" s="23">
        <v>264.64090991191887</v>
      </c>
      <c r="L25" s="23">
        <v>73.76976028197289</v>
      </c>
      <c r="M25" s="23">
        <v>807.6953329930317</v>
      </c>
      <c r="N25" s="23">
        <v>0</v>
      </c>
      <c r="O25" s="23">
        <v>0.2677322030067444</v>
      </c>
      <c r="P25" s="23">
        <v>830.9023742675781</v>
      </c>
      <c r="Q25" s="23">
        <v>162.02417135238647</v>
      </c>
      <c r="R25" s="23">
        <v>0</v>
      </c>
      <c r="S25" s="24">
        <f t="shared" si="0"/>
        <v>3015.7000188151073</v>
      </c>
      <c r="T25" s="23"/>
      <c r="U25" s="23"/>
      <c r="V25" s="23"/>
      <c r="W25" s="23"/>
      <c r="X25" s="23"/>
      <c r="Y25" s="23"/>
      <c r="Z25" s="25"/>
      <c r="AA25" s="23"/>
    </row>
    <row r="26" spans="1:27" ht="12.75">
      <c r="A26" s="19" t="s">
        <v>21</v>
      </c>
      <c r="B26" s="32" t="s">
        <v>64</v>
      </c>
      <c r="C26" s="23">
        <v>1213.9708195864832</v>
      </c>
      <c r="D26" s="23">
        <v>19.460510442926893</v>
      </c>
      <c r="E26" s="23">
        <v>139.74060144399343</v>
      </c>
      <c r="F26" s="23">
        <v>6631.990699725781</v>
      </c>
      <c r="G26" s="23">
        <v>1042.1221854034764</v>
      </c>
      <c r="H26" s="23">
        <v>4107.565498072367</v>
      </c>
      <c r="I26" s="23">
        <v>13051.990352446552</v>
      </c>
      <c r="J26" s="23">
        <v>1168.3193156640887</v>
      </c>
      <c r="K26" s="23">
        <v>3610.864678560712</v>
      </c>
      <c r="L26" s="23">
        <v>4229.085384590131</v>
      </c>
      <c r="M26" s="23">
        <v>27242.50572074323</v>
      </c>
      <c r="N26" s="23">
        <v>0</v>
      </c>
      <c r="O26" s="23">
        <v>84.8714980568108</v>
      </c>
      <c r="P26" s="23">
        <v>3787.472872559024</v>
      </c>
      <c r="Q26" s="23">
        <v>1218.9278558141423</v>
      </c>
      <c r="R26" s="23">
        <v>0</v>
      </c>
      <c r="S26" s="24">
        <f t="shared" si="0"/>
        <v>67548.8879931097</v>
      </c>
      <c r="T26" s="23"/>
      <c r="U26" s="23"/>
      <c r="V26" s="23"/>
      <c r="W26" s="23"/>
      <c r="X26" s="23"/>
      <c r="Y26" s="23"/>
      <c r="Z26" s="23"/>
      <c r="AA26" s="23"/>
    </row>
    <row r="27" spans="1:27" ht="12.75">
      <c r="A27" s="19" t="s">
        <v>19</v>
      </c>
      <c r="B27" s="32" t="s">
        <v>66</v>
      </c>
      <c r="C27" s="24">
        <f>SUM(C23:C26)-2*C25</f>
        <v>1360.6026167221544</v>
      </c>
      <c r="D27" s="24">
        <f aca="true" t="shared" si="6" ref="D27:R27">SUM(D23:D26)-2*D25</f>
        <v>50.366885295964025</v>
      </c>
      <c r="E27" s="24">
        <f t="shared" si="6"/>
        <v>382.67728504675927</v>
      </c>
      <c r="F27" s="24">
        <f t="shared" si="6"/>
        <v>34812.31168355962</v>
      </c>
      <c r="G27" s="24">
        <f t="shared" si="6"/>
        <v>3171.9205426859044</v>
      </c>
      <c r="H27" s="24">
        <f t="shared" si="6"/>
        <v>11047.478036378952</v>
      </c>
      <c r="I27" s="24">
        <f t="shared" si="6"/>
        <v>33233.430345609995</v>
      </c>
      <c r="J27" s="24">
        <f t="shared" si="6"/>
        <v>3698.2018622714313</v>
      </c>
      <c r="K27" s="24">
        <f t="shared" si="6"/>
        <v>16080.278079137566</v>
      </c>
      <c r="L27" s="24">
        <f t="shared" si="6"/>
        <v>12777.484367324301</v>
      </c>
      <c r="M27" s="24">
        <f t="shared" si="6"/>
        <v>49497.998470810475</v>
      </c>
      <c r="N27" s="24">
        <f t="shared" si="6"/>
        <v>17162.556691256053</v>
      </c>
      <c r="O27" s="24">
        <f t="shared" si="6"/>
        <v>15984.314481547097</v>
      </c>
      <c r="P27" s="24">
        <f t="shared" si="6"/>
        <v>16678.96095590107</v>
      </c>
      <c r="Q27" s="24">
        <f t="shared" si="6"/>
        <v>5627.716443164844</v>
      </c>
      <c r="R27" s="24">
        <f t="shared" si="6"/>
        <v>644.2</v>
      </c>
      <c r="S27" s="24">
        <f t="shared" si="0"/>
        <v>222210.49874671223</v>
      </c>
      <c r="T27" s="23"/>
      <c r="U27" s="23"/>
      <c r="V27" s="23"/>
      <c r="W27" s="23"/>
      <c r="X27" s="23"/>
      <c r="Y27" s="23"/>
      <c r="Z27" s="23"/>
      <c r="AA27" s="23"/>
    </row>
    <row r="28" spans="1:27" ht="12.75">
      <c r="A28" s="19" t="s">
        <v>5</v>
      </c>
      <c r="B28" s="32" t="s">
        <v>67</v>
      </c>
      <c r="C28" s="23">
        <v>828.7361775920335</v>
      </c>
      <c r="D28" s="23">
        <v>13.184367354168206</v>
      </c>
      <c r="E28" s="23">
        <v>81.87695317308695</v>
      </c>
      <c r="F28" s="23">
        <v>9261.216114114724</v>
      </c>
      <c r="G28" s="23">
        <v>2003.9493741460149</v>
      </c>
      <c r="H28" s="23">
        <v>1158.5714698915294</v>
      </c>
      <c r="I28" s="23">
        <v>3525.6503169554803</v>
      </c>
      <c r="J28" s="23">
        <v>753.8000499335518</v>
      </c>
      <c r="K28" s="23">
        <v>6462.520360987552</v>
      </c>
      <c r="L28" s="23">
        <v>2621.2540162791574</v>
      </c>
      <c r="M28" s="23">
        <v>15354.598961057534</v>
      </c>
      <c r="N28" s="23">
        <v>1067.4984766609068</v>
      </c>
      <c r="O28" s="23">
        <v>657.3826923406132</v>
      </c>
      <c r="P28" s="23">
        <v>2094.8240197378273</v>
      </c>
      <c r="Q28" s="23">
        <v>1744.1390534887944</v>
      </c>
      <c r="R28" s="23">
        <v>0</v>
      </c>
      <c r="S28" s="24">
        <f t="shared" si="0"/>
        <v>47629.202403712974</v>
      </c>
      <c r="T28" s="23"/>
      <c r="U28" s="23"/>
      <c r="V28" s="23"/>
      <c r="W28" s="23"/>
      <c r="X28" s="23"/>
      <c r="Y28" s="23"/>
      <c r="Z28" s="23"/>
      <c r="AA28" s="23"/>
    </row>
    <row r="29" spans="1:27" ht="12.75">
      <c r="A29" s="19" t="s">
        <v>20</v>
      </c>
      <c r="B29" s="31" t="s">
        <v>65</v>
      </c>
      <c r="C29" s="24">
        <f>SUM(C27:C28)</f>
        <v>2189.338794314188</v>
      </c>
      <c r="D29" s="24">
        <f aca="true" t="shared" si="7" ref="D29:R29">SUM(D27:D28)</f>
        <v>63.55125265013223</v>
      </c>
      <c r="E29" s="24">
        <f t="shared" si="7"/>
        <v>464.5542382198462</v>
      </c>
      <c r="F29" s="24">
        <f t="shared" si="7"/>
        <v>44073.527797674345</v>
      </c>
      <c r="G29" s="24">
        <f t="shared" si="7"/>
        <v>5175.869916831919</v>
      </c>
      <c r="H29" s="24">
        <f t="shared" si="7"/>
        <v>12206.049506270481</v>
      </c>
      <c r="I29" s="24">
        <f t="shared" si="7"/>
        <v>36759.08066256547</v>
      </c>
      <c r="J29" s="24">
        <f t="shared" si="7"/>
        <v>4452.0019122049835</v>
      </c>
      <c r="K29" s="24">
        <f t="shared" si="7"/>
        <v>22542.798440125116</v>
      </c>
      <c r="L29" s="24">
        <f t="shared" si="7"/>
        <v>15398.738383603459</v>
      </c>
      <c r="M29" s="24">
        <f t="shared" si="7"/>
        <v>64852.59743186801</v>
      </c>
      <c r="N29" s="24">
        <f t="shared" si="7"/>
        <v>18230.05516791696</v>
      </c>
      <c r="O29" s="24">
        <f t="shared" si="7"/>
        <v>16641.69717388771</v>
      </c>
      <c r="P29" s="24">
        <f t="shared" si="7"/>
        <v>18773.784975638897</v>
      </c>
      <c r="Q29" s="24">
        <f t="shared" si="7"/>
        <v>7371.8554966536385</v>
      </c>
      <c r="R29" s="24">
        <f t="shared" si="7"/>
        <v>644.2</v>
      </c>
      <c r="S29" s="24">
        <f t="shared" si="0"/>
        <v>269839.7011504252</v>
      </c>
      <c r="T29" s="23"/>
      <c r="U29" s="23"/>
      <c r="V29" s="23"/>
      <c r="W29" s="23"/>
      <c r="X29" s="23"/>
      <c r="Y29" s="23"/>
      <c r="Z29" s="23"/>
      <c r="AA29" s="23"/>
    </row>
    <row r="30" spans="1:27" ht="12.75">
      <c r="A30" s="19" t="s">
        <v>0</v>
      </c>
      <c r="B30" s="31" t="s">
        <v>68</v>
      </c>
      <c r="C30" s="24">
        <f aca="true" t="shared" si="8" ref="C30:R30">C29+C22</f>
        <v>6348.419630936893</v>
      </c>
      <c r="D30" s="24">
        <f t="shared" si="8"/>
        <v>150.5</v>
      </c>
      <c r="E30" s="24">
        <f t="shared" si="8"/>
        <v>1145.226991052411</v>
      </c>
      <c r="F30" s="24">
        <f t="shared" si="8"/>
        <v>186794.93768227453</v>
      </c>
      <c r="G30" s="24">
        <f t="shared" si="8"/>
        <v>10282.636686626764</v>
      </c>
      <c r="H30" s="24">
        <f t="shared" si="8"/>
        <v>42108.06746643423</v>
      </c>
      <c r="I30" s="24">
        <f t="shared" si="8"/>
        <v>75639.64584163544</v>
      </c>
      <c r="J30" s="24">
        <f t="shared" si="8"/>
        <v>11562.204453339968</v>
      </c>
      <c r="K30" s="24">
        <f t="shared" si="8"/>
        <v>58183.90322599081</v>
      </c>
      <c r="L30" s="24">
        <f t="shared" si="8"/>
        <v>30725.184000000005</v>
      </c>
      <c r="M30" s="24">
        <f t="shared" si="8"/>
        <v>116991.45813725254</v>
      </c>
      <c r="N30" s="24">
        <f t="shared" si="8"/>
        <v>24051.05</v>
      </c>
      <c r="O30" s="24">
        <f t="shared" si="8"/>
        <v>18435.913235</v>
      </c>
      <c r="P30" s="24">
        <f t="shared" si="8"/>
        <v>30695.09273900766</v>
      </c>
      <c r="Q30" s="24">
        <f t="shared" si="8"/>
        <v>16008.723709526654</v>
      </c>
      <c r="R30" s="24">
        <f t="shared" si="8"/>
        <v>644.2</v>
      </c>
      <c r="S30" s="24">
        <f t="shared" si="0"/>
        <v>629767.163799078</v>
      </c>
      <c r="T30" s="23"/>
      <c r="U30" s="23"/>
      <c r="V30" s="23"/>
      <c r="W30" s="23"/>
      <c r="X30" s="23"/>
      <c r="Y30" s="23"/>
      <c r="Z30" s="23"/>
      <c r="AA30" s="23"/>
    </row>
    <row r="31" spans="1:27" ht="12.75">
      <c r="A31" s="19" t="s">
        <v>15</v>
      </c>
      <c r="B31" s="22" t="s">
        <v>54</v>
      </c>
      <c r="C31" s="23">
        <v>3141.97173050533</v>
      </c>
      <c r="D31" s="23">
        <v>273.9392062017234</v>
      </c>
      <c r="E31" s="23">
        <v>12524.310302664557</v>
      </c>
      <c r="F31" s="23">
        <v>119079.79427526474</v>
      </c>
      <c r="G31" s="23">
        <v>5953.347813995813</v>
      </c>
      <c r="H31" s="23">
        <v>313.18028795263285</v>
      </c>
      <c r="I31" s="23">
        <v>1130.8201952641741</v>
      </c>
      <c r="J31" s="23">
        <v>2410.4507924574723</v>
      </c>
      <c r="K31" s="23">
        <v>7969.644811786977</v>
      </c>
      <c r="L31" s="23">
        <v>2915.94560454885</v>
      </c>
      <c r="M31" s="23">
        <v>8773.067196632494</v>
      </c>
      <c r="N31" s="23">
        <v>0</v>
      </c>
      <c r="O31" s="23">
        <v>7.88383201759097</v>
      </c>
      <c r="P31" s="23">
        <v>6.0256627371944305</v>
      </c>
      <c r="Q31" s="23">
        <v>854.239347121759</v>
      </c>
      <c r="R31" s="23">
        <v>0</v>
      </c>
      <c r="S31" s="24">
        <f t="shared" si="0"/>
        <v>165354.62105915134</v>
      </c>
      <c r="T31" s="23"/>
      <c r="U31" s="23"/>
      <c r="V31" s="23"/>
      <c r="W31" s="23"/>
      <c r="X31" s="23"/>
      <c r="Y31" s="23"/>
      <c r="Z31" s="23"/>
      <c r="AA31" s="23"/>
    </row>
    <row r="32" spans="1:27" ht="12.75">
      <c r="A32" s="19" t="s">
        <v>16</v>
      </c>
      <c r="B32" s="22" t="s">
        <v>55</v>
      </c>
      <c r="C32" s="23">
        <v>1628.8024873219947</v>
      </c>
      <c r="D32" s="23">
        <v>22.267472408054573</v>
      </c>
      <c r="E32" s="23">
        <v>7435.027919728363</v>
      </c>
      <c r="F32" s="23">
        <v>35656.30134116142</v>
      </c>
      <c r="G32" s="23">
        <v>3751.209011501388</v>
      </c>
      <c r="H32" s="23">
        <v>45.565626172165636</v>
      </c>
      <c r="I32" s="23">
        <v>433.8628836913759</v>
      </c>
      <c r="J32" s="23">
        <v>749.5627372617076</v>
      </c>
      <c r="K32" s="23">
        <v>3465.710995836052</v>
      </c>
      <c r="L32" s="23">
        <v>488.6237424787513</v>
      </c>
      <c r="M32" s="23">
        <v>3563.1604090085825</v>
      </c>
      <c r="N32" s="23">
        <v>0</v>
      </c>
      <c r="O32" s="23">
        <v>6.01500864640613</v>
      </c>
      <c r="P32" s="23">
        <v>4.59730919985109</v>
      </c>
      <c r="Q32" s="23">
        <v>180.80145284416565</v>
      </c>
      <c r="R32" s="23">
        <v>0</v>
      </c>
      <c r="S32" s="24">
        <f t="shared" si="0"/>
        <v>57431.50839726028</v>
      </c>
      <c r="T32" s="23"/>
      <c r="U32" s="23"/>
      <c r="V32" s="23"/>
      <c r="W32" s="23"/>
      <c r="X32" s="23"/>
      <c r="Y32" s="23"/>
      <c r="Z32" s="23"/>
      <c r="AA32" s="23"/>
    </row>
    <row r="33" spans="1:27" ht="12.75">
      <c r="A33" s="19"/>
      <c r="B33" s="22" t="s">
        <v>57</v>
      </c>
      <c r="C33" s="24">
        <f aca="true" t="shared" si="9" ref="C33:R33">SUM(C30:C32)</f>
        <v>11119.193848764218</v>
      </c>
      <c r="D33" s="24">
        <f t="shared" si="9"/>
        <v>446.70667860977795</v>
      </c>
      <c r="E33" s="24">
        <f t="shared" si="9"/>
        <v>21104.56521344533</v>
      </c>
      <c r="F33" s="24">
        <f t="shared" si="9"/>
        <v>341531.0332987007</v>
      </c>
      <c r="G33" s="24">
        <f t="shared" si="9"/>
        <v>19987.193512123966</v>
      </c>
      <c r="H33" s="24">
        <f t="shared" si="9"/>
        <v>42466.813380559026</v>
      </c>
      <c r="I33" s="24">
        <f t="shared" si="9"/>
        <v>77204.32892059098</v>
      </c>
      <c r="J33" s="24">
        <f t="shared" si="9"/>
        <v>14722.217983059147</v>
      </c>
      <c r="K33" s="24">
        <f t="shared" si="9"/>
        <v>69619.25903361384</v>
      </c>
      <c r="L33" s="24">
        <f t="shared" si="9"/>
        <v>34129.75334702761</v>
      </c>
      <c r="M33" s="24">
        <f t="shared" si="9"/>
        <v>129327.68574289362</v>
      </c>
      <c r="N33" s="24">
        <f t="shared" si="9"/>
        <v>24051.05</v>
      </c>
      <c r="O33" s="24">
        <f t="shared" si="9"/>
        <v>18449.812075663995</v>
      </c>
      <c r="P33" s="24">
        <f t="shared" si="9"/>
        <v>30705.715710944703</v>
      </c>
      <c r="Q33" s="24">
        <f t="shared" si="9"/>
        <v>17043.76450949258</v>
      </c>
      <c r="R33" s="24">
        <f t="shared" si="9"/>
        <v>644.2</v>
      </c>
      <c r="S33" s="24">
        <f t="shared" si="0"/>
        <v>852553.2932554894</v>
      </c>
      <c r="T33" s="23"/>
      <c r="U33" s="23"/>
      <c r="V33" s="23"/>
      <c r="W33" s="23"/>
      <c r="X33" s="23"/>
      <c r="Y33" s="23"/>
      <c r="Z33" s="23"/>
      <c r="AA33" s="23"/>
    </row>
    <row r="34" spans="1:27" ht="12.75">
      <c r="A34" s="19"/>
      <c r="B34" s="40" t="s">
        <v>69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23"/>
      <c r="V34" s="23"/>
      <c r="W34" s="23"/>
      <c r="X34" s="23"/>
      <c r="Y34" s="23"/>
      <c r="Z34" s="23"/>
      <c r="AA34" s="23"/>
    </row>
    <row r="35" spans="1:27" ht="12.75">
      <c r="A35" s="19"/>
      <c r="B35" s="31" t="s">
        <v>71</v>
      </c>
      <c r="C35" s="26">
        <v>84.14692358398437</v>
      </c>
      <c r="D35" s="26">
        <v>0.6429951171875</v>
      </c>
      <c r="E35" s="26">
        <v>4.576748184514017</v>
      </c>
      <c r="F35" s="26">
        <v>589.7735967764613</v>
      </c>
      <c r="G35" s="26">
        <v>21.006439758300782</v>
      </c>
      <c r="H35" s="26">
        <v>229.63714242043068</v>
      </c>
      <c r="I35" s="26">
        <v>606.4734038098792</v>
      </c>
      <c r="J35" s="26">
        <v>153.80679296875</v>
      </c>
      <c r="K35" s="26">
        <v>288.2390105725254</v>
      </c>
      <c r="L35" s="26">
        <v>134.1572830450825</v>
      </c>
      <c r="M35" s="26">
        <v>719.7285305909816</v>
      </c>
      <c r="N35" s="26">
        <v>392.385525390625</v>
      </c>
      <c r="O35" s="26">
        <v>328.94708740234375</v>
      </c>
      <c r="P35" s="26">
        <v>466.1116123046875</v>
      </c>
      <c r="Q35" s="26">
        <v>171.16378490556014</v>
      </c>
      <c r="R35" s="26">
        <v>67.0915</v>
      </c>
      <c r="S35" s="27">
        <f>SUM(C35:R35)</f>
        <v>4257.8883768313135</v>
      </c>
      <c r="T35" s="23"/>
      <c r="U35" s="23"/>
      <c r="V35" s="23"/>
      <c r="W35" s="23"/>
      <c r="X35" s="23"/>
      <c r="Y35" s="23"/>
      <c r="Z35" s="23"/>
      <c r="AA35" s="23"/>
    </row>
    <row r="36" spans="1:27" ht="12.75">
      <c r="A36" s="19" t="s">
        <v>6</v>
      </c>
      <c r="B36" s="31" t="s">
        <v>70</v>
      </c>
      <c r="C36" s="23">
        <v>725.1266387025696</v>
      </c>
      <c r="D36" s="23">
        <v>0</v>
      </c>
      <c r="E36" s="23">
        <v>92.55183616074872</v>
      </c>
      <c r="F36" s="23">
        <v>7653.559283264589</v>
      </c>
      <c r="G36" s="23">
        <v>1199.5744943377608</v>
      </c>
      <c r="H36" s="23">
        <v>1593.4543616375017</v>
      </c>
      <c r="I36" s="23">
        <v>4733.725986705286</v>
      </c>
      <c r="J36" s="23">
        <v>802.089190003184</v>
      </c>
      <c r="K36" s="23">
        <v>8846.997479446698</v>
      </c>
      <c r="L36" s="23">
        <v>2066.88597503014</v>
      </c>
      <c r="M36" s="23">
        <v>25101.807529171743</v>
      </c>
      <c r="N36" s="23">
        <v>1429.966884244033</v>
      </c>
      <c r="O36" s="23">
        <v>380.6118874234724</v>
      </c>
      <c r="P36" s="23">
        <v>2055.3126885517167</v>
      </c>
      <c r="Q36" s="23">
        <v>2104.6504593877235</v>
      </c>
      <c r="R36" s="23">
        <v>0</v>
      </c>
      <c r="S36" s="24">
        <f>SUM(C36:R36)</f>
        <v>58786.314694067165</v>
      </c>
      <c r="T36" s="23"/>
      <c r="U36" s="23"/>
      <c r="V36" s="23"/>
      <c r="W36" s="23"/>
      <c r="X36" s="23"/>
      <c r="Y36" s="23"/>
      <c r="Z36" s="23"/>
      <c r="AA36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19" t="s">
        <v>111</v>
      </c>
      <c r="D1" s="19" t="s">
        <v>112</v>
      </c>
      <c r="E1" s="19" t="s">
        <v>113</v>
      </c>
      <c r="F1" s="19" t="s">
        <v>114</v>
      </c>
      <c r="G1" s="19" t="s">
        <v>115</v>
      </c>
      <c r="H1" s="19" t="s">
        <v>116</v>
      </c>
      <c r="I1" s="19" t="s">
        <v>117</v>
      </c>
      <c r="J1" s="19" t="s">
        <v>118</v>
      </c>
      <c r="K1" s="19" t="s">
        <v>119</v>
      </c>
      <c r="L1" s="19" t="s">
        <v>120</v>
      </c>
      <c r="M1" s="19" t="s">
        <v>121</v>
      </c>
      <c r="N1" s="19" t="s">
        <v>122</v>
      </c>
      <c r="O1" s="19" t="s">
        <v>123</v>
      </c>
      <c r="P1" s="19" t="s">
        <v>124</v>
      </c>
      <c r="Q1" s="19" t="s">
        <v>125</v>
      </c>
      <c r="R1" s="19" t="s">
        <v>126</v>
      </c>
      <c r="S1" s="11" t="s">
        <v>11</v>
      </c>
      <c r="T1" s="11" t="s">
        <v>8</v>
      </c>
      <c r="U1" s="11" t="s">
        <v>9</v>
      </c>
      <c r="V1" s="11" t="s">
        <v>10</v>
      </c>
      <c r="W1" s="11" t="s">
        <v>6</v>
      </c>
      <c r="X1" s="11" t="s">
        <v>7</v>
      </c>
      <c r="Y1" s="11" t="s">
        <v>17</v>
      </c>
      <c r="Z1" s="11" t="s">
        <v>18</v>
      </c>
      <c r="AA1" s="12" t="s">
        <v>22</v>
      </c>
    </row>
    <row r="2" spans="1:27" ht="63">
      <c r="A2" s="13"/>
      <c r="B2" s="13"/>
      <c r="C2" s="21" t="s">
        <v>97</v>
      </c>
      <c r="D2" s="21" t="s">
        <v>47</v>
      </c>
      <c r="E2" s="21" t="s">
        <v>127</v>
      </c>
      <c r="F2" s="21" t="s">
        <v>128</v>
      </c>
      <c r="G2" s="21" t="s">
        <v>98</v>
      </c>
      <c r="H2" s="21" t="s">
        <v>48</v>
      </c>
      <c r="I2" s="21" t="s">
        <v>99</v>
      </c>
      <c r="J2" s="21" t="s">
        <v>134</v>
      </c>
      <c r="K2" s="21" t="s">
        <v>100</v>
      </c>
      <c r="L2" s="21" t="s">
        <v>101</v>
      </c>
      <c r="M2" s="21" t="s">
        <v>102</v>
      </c>
      <c r="N2" s="21" t="s">
        <v>49</v>
      </c>
      <c r="O2" s="21" t="s">
        <v>44</v>
      </c>
      <c r="P2" s="21" t="s">
        <v>50</v>
      </c>
      <c r="Q2" s="21" t="s">
        <v>103</v>
      </c>
      <c r="R2" s="21" t="s">
        <v>46</v>
      </c>
      <c r="S2" s="14" t="s">
        <v>79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14" t="s">
        <v>83</v>
      </c>
    </row>
    <row r="3" spans="1:27" ht="12.75">
      <c r="A3" s="15" t="s">
        <v>111</v>
      </c>
      <c r="B3" s="18" t="s">
        <v>97</v>
      </c>
      <c r="C3" s="9">
        <v>65.37825156043306</v>
      </c>
      <c r="D3" s="9">
        <v>0</v>
      </c>
      <c r="E3" s="9">
        <v>0.015858903527180963</v>
      </c>
      <c r="F3" s="9">
        <v>2257.0223066831477</v>
      </c>
      <c r="G3" s="9">
        <v>0.3566483584469058</v>
      </c>
      <c r="H3" s="9">
        <v>0.8229475844365969</v>
      </c>
      <c r="I3" s="9">
        <v>125.59284218175635</v>
      </c>
      <c r="J3" s="9">
        <v>63.727375138027426</v>
      </c>
      <c r="K3" s="9">
        <v>0.22763530106734134</v>
      </c>
      <c r="L3" s="9">
        <v>0</v>
      </c>
      <c r="M3" s="9">
        <v>2.6939179885799334</v>
      </c>
      <c r="N3" s="9">
        <v>0.3780992674851702</v>
      </c>
      <c r="O3" s="9">
        <v>0.08578564030664994</v>
      </c>
      <c r="P3" s="9">
        <v>16.54625401547437</v>
      </c>
      <c r="Q3" s="9">
        <v>1.8516578077859407</v>
      </c>
      <c r="R3" s="9">
        <v>0</v>
      </c>
      <c r="S3" s="10">
        <f aca="true" t="shared" si="0" ref="S3:S18">SUM(C3:R3)</f>
        <v>2534.6995804304747</v>
      </c>
      <c r="T3" s="9">
        <v>896.6081250542732</v>
      </c>
      <c r="U3" s="9">
        <v>0</v>
      </c>
      <c r="V3" s="9">
        <v>0</v>
      </c>
      <c r="W3" s="9">
        <v>58.66093519893</v>
      </c>
      <c r="X3" s="9">
        <v>1.3632376075480965</v>
      </c>
      <c r="Y3" s="9">
        <v>1104.5645640883752</v>
      </c>
      <c r="Z3" s="9">
        <v>174.8777757455762</v>
      </c>
      <c r="AA3" s="10">
        <f aca="true" t="shared" si="1" ref="AA3:AA18">SUM(S3:Z3)</f>
        <v>4770.774218125178</v>
      </c>
    </row>
    <row r="4" spans="1:27" ht="12.75">
      <c r="A4" s="15" t="s">
        <v>112</v>
      </c>
      <c r="B4" s="18" t="s">
        <v>47</v>
      </c>
      <c r="C4" s="9">
        <v>0</v>
      </c>
      <c r="D4" s="9">
        <v>0</v>
      </c>
      <c r="E4" s="9">
        <v>0.00034494686410718414</v>
      </c>
      <c r="F4" s="9">
        <v>66.55744390073232</v>
      </c>
      <c r="G4" s="9">
        <v>0</v>
      </c>
      <c r="H4" s="9">
        <v>0</v>
      </c>
      <c r="I4" s="9">
        <v>11.938638772190766</v>
      </c>
      <c r="J4" s="9">
        <v>12.075570794165738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10">
        <f t="shared" si="0"/>
        <v>90.57199841395294</v>
      </c>
      <c r="T4" s="9">
        <v>168.13072424617172</v>
      </c>
      <c r="U4" s="9">
        <v>0</v>
      </c>
      <c r="V4" s="9">
        <v>0</v>
      </c>
      <c r="W4" s="9">
        <v>0</v>
      </c>
      <c r="X4" s="9">
        <v>0.6122790600617894</v>
      </c>
      <c r="Y4" s="9">
        <v>34.79703518118157</v>
      </c>
      <c r="Z4" s="9">
        <v>2.0946417086320293</v>
      </c>
      <c r="AA4" s="10">
        <f t="shared" si="1"/>
        <v>296.20667861000004</v>
      </c>
    </row>
    <row r="5" spans="1:27" ht="12.75">
      <c r="A5" s="15" t="s">
        <v>113</v>
      </c>
      <c r="B5" s="18" t="s">
        <v>127</v>
      </c>
      <c r="C5" s="9">
        <v>4.294818225241566</v>
      </c>
      <c r="D5" s="9">
        <v>0</v>
      </c>
      <c r="E5" s="9">
        <v>65.71026520322509</v>
      </c>
      <c r="F5" s="9">
        <v>11127.357500736814</v>
      </c>
      <c r="G5" s="9">
        <v>159.87422865544673</v>
      </c>
      <c r="H5" s="9">
        <v>219.8390505054854</v>
      </c>
      <c r="I5" s="9">
        <v>49.08185588841343</v>
      </c>
      <c r="J5" s="9">
        <v>0</v>
      </c>
      <c r="K5" s="9">
        <v>5.8160496692630685</v>
      </c>
      <c r="L5" s="9">
        <v>0.028832729510952494</v>
      </c>
      <c r="M5" s="9">
        <v>11.612762062732898</v>
      </c>
      <c r="N5" s="9">
        <v>13.73630514133637</v>
      </c>
      <c r="O5" s="9">
        <v>0</v>
      </c>
      <c r="P5" s="9">
        <v>0.0013026523391003319</v>
      </c>
      <c r="Q5" s="9">
        <v>0.41818572997918574</v>
      </c>
      <c r="R5" s="9">
        <v>0</v>
      </c>
      <c r="S5" s="10">
        <f t="shared" si="0"/>
        <v>11657.771157199786</v>
      </c>
      <c r="T5" s="9">
        <v>19.95672181797545</v>
      </c>
      <c r="U5" s="9">
        <v>0</v>
      </c>
      <c r="V5" s="9">
        <v>0</v>
      </c>
      <c r="W5" s="9">
        <v>0</v>
      </c>
      <c r="X5" s="9">
        <v>50.35559324239387</v>
      </c>
      <c r="Y5" s="9">
        <v>547.3870343080706</v>
      </c>
      <c r="Z5" s="9">
        <v>7683.867715521779</v>
      </c>
      <c r="AA5" s="10">
        <f t="shared" si="1"/>
        <v>19959.338222090006</v>
      </c>
    </row>
    <row r="6" spans="1:27" ht="12.75">
      <c r="A6" s="15" t="s">
        <v>114</v>
      </c>
      <c r="B6" s="18" t="s">
        <v>128</v>
      </c>
      <c r="C6" s="9">
        <v>328.3539264158932</v>
      </c>
      <c r="D6" s="9">
        <v>18.285779088571257</v>
      </c>
      <c r="E6" s="9">
        <v>113.77031978158605</v>
      </c>
      <c r="F6" s="9">
        <v>54867.21262348585</v>
      </c>
      <c r="G6" s="9">
        <v>229.88308314351812</v>
      </c>
      <c r="H6" s="9">
        <v>2509.1912747787196</v>
      </c>
      <c r="I6" s="9">
        <v>5521.551823232702</v>
      </c>
      <c r="J6" s="9">
        <v>698.0454881061166</v>
      </c>
      <c r="K6" s="9">
        <v>2032.7526390538428</v>
      </c>
      <c r="L6" s="9">
        <v>82.11010622248712</v>
      </c>
      <c r="M6" s="9">
        <v>1419.5977061730152</v>
      </c>
      <c r="N6" s="9">
        <v>393.78987601046737</v>
      </c>
      <c r="O6" s="9">
        <v>113.6834188034945</v>
      </c>
      <c r="P6" s="9">
        <v>1616.5607078716735</v>
      </c>
      <c r="Q6" s="9">
        <v>388.9943527222318</v>
      </c>
      <c r="R6" s="9">
        <v>0</v>
      </c>
      <c r="S6" s="10">
        <f t="shared" si="0"/>
        <v>70333.78312489018</v>
      </c>
      <c r="T6" s="9">
        <v>16062.194493718964</v>
      </c>
      <c r="U6" s="9">
        <v>6.137824030330095</v>
      </c>
      <c r="V6" s="9">
        <v>823.0687296774607</v>
      </c>
      <c r="W6" s="9">
        <v>14999.985678978694</v>
      </c>
      <c r="X6" s="9">
        <v>770.012474245974</v>
      </c>
      <c r="Y6" s="9">
        <v>38391.25487840096</v>
      </c>
      <c r="Z6" s="9">
        <v>13349.658434080064</v>
      </c>
      <c r="AA6" s="10">
        <f t="shared" si="1"/>
        <v>154736.09563802264</v>
      </c>
    </row>
    <row r="7" spans="1:27" ht="12.75">
      <c r="A7" s="15" t="s">
        <v>115</v>
      </c>
      <c r="B7" s="18" t="s">
        <v>98</v>
      </c>
      <c r="C7" s="9">
        <v>65.19044934801458</v>
      </c>
      <c r="D7" s="9">
        <v>0</v>
      </c>
      <c r="E7" s="9">
        <v>13.340405668226005</v>
      </c>
      <c r="F7" s="9">
        <v>1808.7054152942735</v>
      </c>
      <c r="G7" s="9">
        <v>1342.8115776987236</v>
      </c>
      <c r="H7" s="9">
        <v>19.942872236321765</v>
      </c>
      <c r="I7" s="9">
        <v>175.1700058744605</v>
      </c>
      <c r="J7" s="9">
        <v>35.91960617599629</v>
      </c>
      <c r="K7" s="9">
        <v>124.2676525000839</v>
      </c>
      <c r="L7" s="9">
        <v>45.71044916589343</v>
      </c>
      <c r="M7" s="9">
        <v>272.5394470184892</v>
      </c>
      <c r="N7" s="9">
        <v>108.739374319854</v>
      </c>
      <c r="O7" s="9">
        <v>41.279536240947564</v>
      </c>
      <c r="P7" s="9">
        <v>152.26734078739233</v>
      </c>
      <c r="Q7" s="9">
        <v>114.0732454549842</v>
      </c>
      <c r="R7" s="9">
        <v>0</v>
      </c>
      <c r="S7" s="10">
        <f t="shared" si="0"/>
        <v>4319.957377783661</v>
      </c>
      <c r="T7" s="9">
        <v>1692.785809737861</v>
      </c>
      <c r="U7" s="9">
        <v>0</v>
      </c>
      <c r="V7" s="9">
        <v>26.633037284016932</v>
      </c>
      <c r="W7" s="9">
        <v>0</v>
      </c>
      <c r="X7" s="9">
        <v>0</v>
      </c>
      <c r="Y7" s="9">
        <v>3665.1717196026907</v>
      </c>
      <c r="Z7" s="9">
        <v>0.008881138971608846</v>
      </c>
      <c r="AA7" s="10">
        <f t="shared" si="1"/>
        <v>9704.556825547203</v>
      </c>
    </row>
    <row r="8" spans="1:27" ht="12.75">
      <c r="A8" s="15" t="s">
        <v>116</v>
      </c>
      <c r="B8" s="18" t="s">
        <v>48</v>
      </c>
      <c r="C8" s="9">
        <v>0</v>
      </c>
      <c r="D8" s="9">
        <v>0</v>
      </c>
      <c r="E8" s="9">
        <v>0.004695983520754268</v>
      </c>
      <c r="F8" s="9">
        <v>0.7716508093820149</v>
      </c>
      <c r="G8" s="9">
        <v>0</v>
      </c>
      <c r="H8" s="9">
        <v>345.98982063291663</v>
      </c>
      <c r="I8" s="9">
        <v>0.047400579345928735</v>
      </c>
      <c r="J8" s="9">
        <v>0</v>
      </c>
      <c r="K8" s="9">
        <v>0.07032245704447215</v>
      </c>
      <c r="L8" s="9">
        <v>0</v>
      </c>
      <c r="M8" s="9">
        <v>11.862022923395108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358.7459133856049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358.7459133856049</v>
      </c>
    </row>
    <row r="9" spans="1:27" ht="12.75">
      <c r="A9" s="15" t="s">
        <v>117</v>
      </c>
      <c r="B9" s="18" t="s">
        <v>99</v>
      </c>
      <c r="C9" s="9">
        <v>63.45795920953607</v>
      </c>
      <c r="D9" s="9">
        <v>4.219097669539394</v>
      </c>
      <c r="E9" s="9">
        <v>9.733039840516518</v>
      </c>
      <c r="F9" s="9">
        <v>514.5716828118489</v>
      </c>
      <c r="G9" s="9">
        <v>14.031373443310356</v>
      </c>
      <c r="H9" s="9">
        <v>85.28367092879274</v>
      </c>
      <c r="I9" s="9">
        <v>535.0255727478757</v>
      </c>
      <c r="J9" s="9">
        <v>14.552751216678438</v>
      </c>
      <c r="K9" s="9">
        <v>195.18456215716037</v>
      </c>
      <c r="L9" s="9">
        <v>0.12525618638478458</v>
      </c>
      <c r="M9" s="9">
        <v>108.42155261788398</v>
      </c>
      <c r="N9" s="9">
        <v>5.5209262036034685</v>
      </c>
      <c r="O9" s="9">
        <v>0.023238558868329644</v>
      </c>
      <c r="P9" s="9">
        <v>0</v>
      </c>
      <c r="Q9" s="9">
        <v>14.532396656873372</v>
      </c>
      <c r="R9" s="9">
        <v>0</v>
      </c>
      <c r="S9" s="10">
        <f t="shared" si="0"/>
        <v>1564.6830802488723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1564.6830802488723</v>
      </c>
    </row>
    <row r="10" spans="1:27" ht="12.75">
      <c r="A10" s="15" t="s">
        <v>118</v>
      </c>
      <c r="B10" s="18" t="s">
        <v>134</v>
      </c>
      <c r="C10" s="9">
        <v>0</v>
      </c>
      <c r="D10" s="9">
        <v>0.06961550485171362</v>
      </c>
      <c r="E10" s="9">
        <v>1.9605946188767582</v>
      </c>
      <c r="F10" s="9">
        <v>397.3158164084016</v>
      </c>
      <c r="G10" s="9">
        <v>20.7115141541395</v>
      </c>
      <c r="H10" s="9">
        <v>146.66120130159416</v>
      </c>
      <c r="I10" s="9">
        <v>484.66948556210446</v>
      </c>
      <c r="J10" s="9">
        <v>109.85796622161774</v>
      </c>
      <c r="K10" s="9">
        <v>1220.786033899273</v>
      </c>
      <c r="L10" s="9">
        <v>102.82898725820887</v>
      </c>
      <c r="M10" s="9">
        <v>497.81447525596377</v>
      </c>
      <c r="N10" s="9">
        <v>27.8533897358383</v>
      </c>
      <c r="O10" s="9">
        <v>7.35437575492302</v>
      </c>
      <c r="P10" s="9">
        <v>37.63563541082545</v>
      </c>
      <c r="Q10" s="9">
        <v>104.4944402033484</v>
      </c>
      <c r="R10" s="9">
        <v>0</v>
      </c>
      <c r="S10" s="10">
        <f t="shared" si="0"/>
        <v>3160.0135312899674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3160.0135312899674</v>
      </c>
    </row>
    <row r="11" spans="1:27" ht="12.75">
      <c r="A11" s="15" t="s">
        <v>119</v>
      </c>
      <c r="B11" s="18" t="s">
        <v>100</v>
      </c>
      <c r="C11" s="9">
        <v>20.095769491690177</v>
      </c>
      <c r="D11" s="9">
        <v>2.951530097377381</v>
      </c>
      <c r="E11" s="9">
        <v>25.072646407048577</v>
      </c>
      <c r="F11" s="9">
        <v>1580.5608219629064</v>
      </c>
      <c r="G11" s="9">
        <v>46.64897947918388</v>
      </c>
      <c r="H11" s="9">
        <v>215.78975486120515</v>
      </c>
      <c r="I11" s="9">
        <v>2688.033579548452</v>
      </c>
      <c r="J11" s="9">
        <v>27.625465407741952</v>
      </c>
      <c r="K11" s="9">
        <v>5462.377012745478</v>
      </c>
      <c r="L11" s="9">
        <v>149.38778639366615</v>
      </c>
      <c r="M11" s="9">
        <v>854.0477983995745</v>
      </c>
      <c r="N11" s="9">
        <v>31.03826926117497</v>
      </c>
      <c r="O11" s="9">
        <v>5.595201509651062</v>
      </c>
      <c r="P11" s="9">
        <v>29.547817664879926</v>
      </c>
      <c r="Q11" s="9">
        <v>56.182242030198644</v>
      </c>
      <c r="R11" s="9">
        <v>0</v>
      </c>
      <c r="S11" s="10">
        <f t="shared" si="0"/>
        <v>11194.95467526023</v>
      </c>
      <c r="T11" s="9">
        <v>240.40113902886708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11435.355814289096</v>
      </c>
    </row>
    <row r="12" spans="1:27" ht="12.75">
      <c r="A12" s="15" t="s">
        <v>120</v>
      </c>
      <c r="B12" s="18" t="s">
        <v>101</v>
      </c>
      <c r="C12" s="9">
        <v>36.976276256526056</v>
      </c>
      <c r="D12" s="9">
        <v>0.7312326214008422</v>
      </c>
      <c r="E12" s="9">
        <v>2.75879270458106</v>
      </c>
      <c r="F12" s="9">
        <v>398.841180283499</v>
      </c>
      <c r="G12" s="9">
        <v>27.881390501522105</v>
      </c>
      <c r="H12" s="9">
        <v>148.94591235237175</v>
      </c>
      <c r="I12" s="9">
        <v>248.34101491051842</v>
      </c>
      <c r="J12" s="9">
        <v>51.41318239200273</v>
      </c>
      <c r="K12" s="9">
        <v>129.65967264740803</v>
      </c>
      <c r="L12" s="9">
        <v>1185.5752053323263</v>
      </c>
      <c r="M12" s="9">
        <v>470.3639134948932</v>
      </c>
      <c r="N12" s="9">
        <v>21.781810788101662</v>
      </c>
      <c r="O12" s="9">
        <v>3.1400783327421484</v>
      </c>
      <c r="P12" s="9">
        <v>106.79466852102294</v>
      </c>
      <c r="Q12" s="9">
        <v>42.91042960727198</v>
      </c>
      <c r="R12" s="9">
        <v>0</v>
      </c>
      <c r="S12" s="10">
        <f t="shared" si="0"/>
        <v>2876.114760746188</v>
      </c>
      <c r="T12" s="9">
        <v>528.4545891924952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f t="shared" si="1"/>
        <v>3404.5693499386834</v>
      </c>
    </row>
    <row r="13" spans="1:27" ht="12.75">
      <c r="A13" s="15" t="s">
        <v>121</v>
      </c>
      <c r="B13" s="18" t="s">
        <v>102</v>
      </c>
      <c r="C13" s="9">
        <v>1.5977422427323384</v>
      </c>
      <c r="D13" s="9">
        <v>0.07435968473121707</v>
      </c>
      <c r="E13" s="9">
        <v>15.64591047793676</v>
      </c>
      <c r="F13" s="9">
        <v>2008.7333030603615</v>
      </c>
      <c r="G13" s="9">
        <v>150.96444510692376</v>
      </c>
      <c r="H13" s="9">
        <v>343.936413769692</v>
      </c>
      <c r="I13" s="9">
        <v>1746.606247089291</v>
      </c>
      <c r="J13" s="9">
        <v>146.5847582197603</v>
      </c>
      <c r="K13" s="9">
        <v>658.1296787005493</v>
      </c>
      <c r="L13" s="9">
        <v>565.8815285142942</v>
      </c>
      <c r="M13" s="9">
        <v>5100.483164412407</v>
      </c>
      <c r="N13" s="9">
        <v>184.44217643804117</v>
      </c>
      <c r="O13" s="9">
        <v>22.777705018682383</v>
      </c>
      <c r="P13" s="9">
        <v>94.45624119231755</v>
      </c>
      <c r="Q13" s="9">
        <v>265.02582418751734</v>
      </c>
      <c r="R13" s="9">
        <v>0</v>
      </c>
      <c r="S13" s="10">
        <f t="shared" si="0"/>
        <v>11305.33949811524</v>
      </c>
      <c r="T13" s="9">
        <v>65.77883287358996</v>
      </c>
      <c r="U13" s="9">
        <v>0</v>
      </c>
      <c r="V13" s="9">
        <v>0</v>
      </c>
      <c r="W13" s="9">
        <v>914.4633844878049</v>
      </c>
      <c r="X13" s="9">
        <v>0</v>
      </c>
      <c r="Y13" s="9">
        <v>44.74146545580351</v>
      </c>
      <c r="Z13" s="9">
        <v>5.90443683684304</v>
      </c>
      <c r="AA13" s="10">
        <f t="shared" si="1"/>
        <v>12336.22761776928</v>
      </c>
    </row>
    <row r="14" spans="1:27" ht="12.75">
      <c r="A14" s="15" t="s">
        <v>122</v>
      </c>
      <c r="B14" s="18" t="s">
        <v>49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123</v>
      </c>
      <c r="B15" s="18" t="s">
        <v>44</v>
      </c>
      <c r="C15" s="9">
        <v>0</v>
      </c>
      <c r="D15" s="9">
        <v>0</v>
      </c>
      <c r="E15" s="9">
        <v>0.050029837112265246</v>
      </c>
      <c r="F15" s="9">
        <v>2.5027059582386837</v>
      </c>
      <c r="G15" s="9">
        <v>0.1772348520500332</v>
      </c>
      <c r="H15" s="9">
        <v>0.3993806074081727</v>
      </c>
      <c r="I15" s="9">
        <v>2.255707674870465</v>
      </c>
      <c r="J15" s="9">
        <v>0.21879411624459588</v>
      </c>
      <c r="K15" s="9">
        <v>1.4548701973743408</v>
      </c>
      <c r="L15" s="9">
        <v>1.4501161987621407</v>
      </c>
      <c r="M15" s="9">
        <v>4.2007781619830515</v>
      </c>
      <c r="N15" s="9">
        <v>0.033320221847612866</v>
      </c>
      <c r="O15" s="9">
        <v>0.048674902162295086</v>
      </c>
      <c r="P15" s="9">
        <v>0.42158317690441666</v>
      </c>
      <c r="Q15" s="9">
        <v>0.6856447895060284</v>
      </c>
      <c r="R15" s="9">
        <v>0</v>
      </c>
      <c r="S15" s="10">
        <f t="shared" si="0"/>
        <v>13.898840694464102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13.898840694464102</v>
      </c>
    </row>
    <row r="16" spans="1:27" ht="12.75">
      <c r="A16" s="15" t="s">
        <v>124</v>
      </c>
      <c r="B16" s="18" t="s">
        <v>50</v>
      </c>
      <c r="C16" s="9">
        <v>4.474080564869403</v>
      </c>
      <c r="D16" s="9">
        <v>0</v>
      </c>
      <c r="E16" s="9">
        <v>8.421292518738556E-07</v>
      </c>
      <c r="F16" s="9">
        <v>1.83410130165346</v>
      </c>
      <c r="G16" s="9">
        <v>0</v>
      </c>
      <c r="H16" s="9">
        <v>0</v>
      </c>
      <c r="I16" s="9">
        <v>0.07427878180551133</v>
      </c>
      <c r="J16" s="9">
        <v>0</v>
      </c>
      <c r="K16" s="9">
        <v>0.038028055783142715</v>
      </c>
      <c r="L16" s="9">
        <v>0</v>
      </c>
      <c r="M16" s="9">
        <v>0</v>
      </c>
      <c r="N16" s="9">
        <v>0.23347414637205474</v>
      </c>
      <c r="O16" s="9">
        <v>0</v>
      </c>
      <c r="P16" s="9">
        <v>0</v>
      </c>
      <c r="Q16" s="9">
        <v>0.003329025024165682</v>
      </c>
      <c r="R16" s="9">
        <v>0</v>
      </c>
      <c r="S16" s="10">
        <f t="shared" si="0"/>
        <v>6.657292717636989</v>
      </c>
      <c r="T16" s="9">
        <v>3.965679221116293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10.622971938753281</v>
      </c>
    </row>
    <row r="17" spans="1:27" ht="12.75">
      <c r="A17" s="15" t="s">
        <v>125</v>
      </c>
      <c r="B17" s="18" t="s">
        <v>103</v>
      </c>
      <c r="C17" s="9">
        <v>0</v>
      </c>
      <c r="D17" s="9">
        <v>0</v>
      </c>
      <c r="E17" s="9">
        <v>0.09768168161264855</v>
      </c>
      <c r="F17" s="9">
        <v>21.58987060743567</v>
      </c>
      <c r="G17" s="9">
        <v>13.22342041260046</v>
      </c>
      <c r="H17" s="9">
        <v>4.083139200374505</v>
      </c>
      <c r="I17" s="9">
        <v>70.49544817115876</v>
      </c>
      <c r="J17" s="9">
        <v>2.82637529962639</v>
      </c>
      <c r="K17" s="9">
        <v>11.713879980486778</v>
      </c>
      <c r="L17" s="9">
        <v>2.746606476990799</v>
      </c>
      <c r="M17" s="9">
        <v>112.36312439362369</v>
      </c>
      <c r="N17" s="9">
        <v>3.8003287994661488</v>
      </c>
      <c r="O17" s="9">
        <v>1.2889852072560228</v>
      </c>
      <c r="P17" s="9">
        <v>1.2222554520571722</v>
      </c>
      <c r="Q17" s="9">
        <v>538.2696063128568</v>
      </c>
      <c r="R17" s="9">
        <v>0</v>
      </c>
      <c r="S17" s="10">
        <f t="shared" si="0"/>
        <v>783.7207219955459</v>
      </c>
      <c r="T17" s="9">
        <v>19.51237034841385</v>
      </c>
      <c r="U17" s="9">
        <v>0</v>
      </c>
      <c r="V17" s="9">
        <v>0</v>
      </c>
      <c r="W17" s="9">
        <v>0</v>
      </c>
      <c r="X17" s="9">
        <v>0</v>
      </c>
      <c r="Y17" s="9">
        <v>178.93431471200657</v>
      </c>
      <c r="Z17" s="9">
        <v>52.873394054325566</v>
      </c>
      <c r="AA17" s="10">
        <f t="shared" si="1"/>
        <v>1035.0408011102918</v>
      </c>
    </row>
    <row r="18" spans="1:27" ht="12.75">
      <c r="A18" s="15" t="s">
        <v>126</v>
      </c>
      <c r="B18" s="18" t="s">
        <v>46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7"/>
      <c r="B19" s="18" t="s">
        <v>59</v>
      </c>
      <c r="C19" s="10">
        <f aca="true" t="shared" si="2" ref="C19:Z19">SUM(C3:C18)</f>
        <v>589.8192733149364</v>
      </c>
      <c r="D19" s="10">
        <f t="shared" si="2"/>
        <v>26.331614666471804</v>
      </c>
      <c r="E19" s="10">
        <f t="shared" si="2"/>
        <v>248.16058689676302</v>
      </c>
      <c r="F19" s="10">
        <f t="shared" si="2"/>
        <v>75053.57642330455</v>
      </c>
      <c r="G19" s="10">
        <f t="shared" si="2"/>
        <v>2006.563895805865</v>
      </c>
      <c r="H19" s="10">
        <f t="shared" si="2"/>
        <v>4040.8854387593183</v>
      </c>
      <c r="I19" s="10">
        <f t="shared" si="2"/>
        <v>11658.883901014946</v>
      </c>
      <c r="J19" s="10">
        <f t="shared" si="2"/>
        <v>1162.847333087978</v>
      </c>
      <c r="K19" s="10">
        <f t="shared" si="2"/>
        <v>9842.478037364815</v>
      </c>
      <c r="L19" s="10">
        <f t="shared" si="2"/>
        <v>2135.844874478525</v>
      </c>
      <c r="M19" s="10">
        <f t="shared" si="2"/>
        <v>8866.000662902541</v>
      </c>
      <c r="N19" s="10">
        <f t="shared" si="2"/>
        <v>791.3473503335882</v>
      </c>
      <c r="O19" s="10">
        <f t="shared" si="2"/>
        <v>195.27699996903402</v>
      </c>
      <c r="P19" s="10">
        <f t="shared" si="2"/>
        <v>2055.4538067448866</v>
      </c>
      <c r="Q19" s="10">
        <f t="shared" si="2"/>
        <v>1527.441354527578</v>
      </c>
      <c r="R19" s="10">
        <f t="shared" si="2"/>
        <v>0</v>
      </c>
      <c r="S19" s="10">
        <f t="shared" si="2"/>
        <v>120200.9115531718</v>
      </c>
      <c r="T19" s="10">
        <f t="shared" si="2"/>
        <v>19697.78848523973</v>
      </c>
      <c r="U19" s="10">
        <f t="shared" si="2"/>
        <v>6.137824030330095</v>
      </c>
      <c r="V19" s="10">
        <f t="shared" si="2"/>
        <v>849.7017669614777</v>
      </c>
      <c r="W19" s="10">
        <f t="shared" si="2"/>
        <v>15973.109998665428</v>
      </c>
      <c r="X19" s="10">
        <f t="shared" si="2"/>
        <v>822.3435841559777</v>
      </c>
      <c r="Y19" s="10">
        <f t="shared" si="2"/>
        <v>43966.85101174909</v>
      </c>
      <c r="Z19" s="10">
        <f t="shared" si="2"/>
        <v>21269.285279086187</v>
      </c>
      <c r="AA19" s="10">
        <f>SUM(S19:Z19)</f>
        <v>222786.12950306004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</cols>
  <sheetData>
    <row r="1" spans="1:27" ht="12.75">
      <c r="A1" s="28"/>
      <c r="B1" s="28"/>
      <c r="C1" s="19" t="s">
        <v>111</v>
      </c>
      <c r="D1" s="19" t="s">
        <v>112</v>
      </c>
      <c r="E1" s="19" t="s">
        <v>113</v>
      </c>
      <c r="F1" s="19" t="s">
        <v>114</v>
      </c>
      <c r="G1" s="19" t="s">
        <v>115</v>
      </c>
      <c r="H1" s="19" t="s">
        <v>116</v>
      </c>
      <c r="I1" s="19" t="s">
        <v>117</v>
      </c>
      <c r="J1" s="19" t="s">
        <v>118</v>
      </c>
      <c r="K1" s="19" t="s">
        <v>119</v>
      </c>
      <c r="L1" s="19" t="s">
        <v>120</v>
      </c>
      <c r="M1" s="19" t="s">
        <v>121</v>
      </c>
      <c r="N1" s="19" t="s">
        <v>122</v>
      </c>
      <c r="O1" s="19" t="s">
        <v>123</v>
      </c>
      <c r="P1" s="19" t="s">
        <v>124</v>
      </c>
      <c r="Q1" s="19" t="s">
        <v>125</v>
      </c>
      <c r="R1" s="19" t="s">
        <v>126</v>
      </c>
      <c r="S1" s="30"/>
      <c r="T1" s="30" t="s">
        <v>8</v>
      </c>
      <c r="U1" s="30" t="s">
        <v>9</v>
      </c>
      <c r="V1" s="30" t="s">
        <v>10</v>
      </c>
      <c r="W1" s="30" t="s">
        <v>6</v>
      </c>
      <c r="X1" s="30" t="s">
        <v>7</v>
      </c>
      <c r="Y1" s="30" t="s">
        <v>17</v>
      </c>
      <c r="Z1" s="30" t="s">
        <v>18</v>
      </c>
      <c r="AA1" s="33"/>
    </row>
    <row r="2" spans="1:27" ht="63">
      <c r="A2" s="29"/>
      <c r="B2" s="29"/>
      <c r="C2" s="21" t="s">
        <v>97</v>
      </c>
      <c r="D2" s="21" t="s">
        <v>47</v>
      </c>
      <c r="E2" s="21" t="s">
        <v>127</v>
      </c>
      <c r="F2" s="21" t="s">
        <v>128</v>
      </c>
      <c r="G2" s="21" t="s">
        <v>98</v>
      </c>
      <c r="H2" s="21" t="s">
        <v>48</v>
      </c>
      <c r="I2" s="21" t="s">
        <v>99</v>
      </c>
      <c r="J2" s="21" t="s">
        <v>134</v>
      </c>
      <c r="K2" s="21" t="s">
        <v>100</v>
      </c>
      <c r="L2" s="21" t="s">
        <v>101</v>
      </c>
      <c r="M2" s="21" t="s">
        <v>102</v>
      </c>
      <c r="N2" s="21" t="s">
        <v>49</v>
      </c>
      <c r="O2" s="21" t="s">
        <v>44</v>
      </c>
      <c r="P2" s="21" t="s">
        <v>50</v>
      </c>
      <c r="Q2" s="21" t="s">
        <v>103</v>
      </c>
      <c r="R2" s="21" t="s">
        <v>46</v>
      </c>
      <c r="S2" s="34" t="s">
        <v>59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34" t="s">
        <v>82</v>
      </c>
    </row>
    <row r="3" spans="1:27" ht="12.75">
      <c r="A3" s="15" t="s">
        <v>111</v>
      </c>
      <c r="B3" s="18" t="s">
        <v>97</v>
      </c>
      <c r="C3" s="23">
        <v>220.179369113932</v>
      </c>
      <c r="D3" s="23">
        <v>0</v>
      </c>
      <c r="E3" s="23">
        <v>0.14974046258410684</v>
      </c>
      <c r="F3" s="23">
        <v>3039.370500995451</v>
      </c>
      <c r="G3" s="23">
        <v>4.976847373056736</v>
      </c>
      <c r="H3" s="23">
        <v>2.757597496995616</v>
      </c>
      <c r="I3" s="23">
        <v>182.30382264988458</v>
      </c>
      <c r="J3" s="23">
        <v>104.12933980936289</v>
      </c>
      <c r="K3" s="23">
        <v>10.663418526341516</v>
      </c>
      <c r="L3" s="23">
        <v>0.0014956052321723292</v>
      </c>
      <c r="M3" s="23">
        <v>43.453413060298395</v>
      </c>
      <c r="N3" s="23">
        <v>13.513477554859291</v>
      </c>
      <c r="O3" s="23">
        <v>0.3482399433084399</v>
      </c>
      <c r="P3" s="23">
        <v>74.86481628583094</v>
      </c>
      <c r="Q3" s="23">
        <v>20.232394683168692</v>
      </c>
      <c r="R3" s="23">
        <v>0</v>
      </c>
      <c r="S3" s="24">
        <f aca="true" t="shared" si="0" ref="S3:S18">SUM(C3:R3)</f>
        <v>3716.944473560307</v>
      </c>
      <c r="T3" s="23">
        <v>1343.8512720999854</v>
      </c>
      <c r="U3" s="23">
        <v>0</v>
      </c>
      <c r="V3" s="23">
        <v>0</v>
      </c>
      <c r="W3" s="23">
        <v>52.48221510522216</v>
      </c>
      <c r="X3" s="23">
        <v>58.11593838565009</v>
      </c>
      <c r="Y3" s="23">
        <v>1055.0454285882377</v>
      </c>
      <c r="Z3" s="23">
        <v>121.98027426107588</v>
      </c>
      <c r="AA3" s="24">
        <f aca="true" t="shared" si="1" ref="AA3:AA18">SUM(S3:Z3)</f>
        <v>6348.419602000478</v>
      </c>
    </row>
    <row r="4" spans="1:27" ht="12.75">
      <c r="A4" s="15" t="s">
        <v>112</v>
      </c>
      <c r="B4" s="18" t="s">
        <v>47</v>
      </c>
      <c r="C4" s="23">
        <v>0</v>
      </c>
      <c r="D4" s="23">
        <v>0</v>
      </c>
      <c r="E4" s="23">
        <v>0.0008782731806009387</v>
      </c>
      <c r="F4" s="23">
        <v>14.777919795695368</v>
      </c>
      <c r="G4" s="23">
        <v>0</v>
      </c>
      <c r="H4" s="23">
        <v>0</v>
      </c>
      <c r="I4" s="23">
        <v>0.051664561300073686</v>
      </c>
      <c r="J4" s="23">
        <v>8.31652820974449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4">
        <f t="shared" si="0"/>
        <v>23.146990839920534</v>
      </c>
      <c r="T4" s="23">
        <v>70.83243551274415</v>
      </c>
      <c r="U4" s="23">
        <v>0</v>
      </c>
      <c r="V4" s="23">
        <v>0</v>
      </c>
      <c r="W4" s="23">
        <v>0</v>
      </c>
      <c r="X4" s="23">
        <v>0.5177256146497703</v>
      </c>
      <c r="Y4" s="23">
        <v>52.82310406233296</v>
      </c>
      <c r="Z4" s="23">
        <v>3.1797386292327077</v>
      </c>
      <c r="AA4" s="24">
        <f t="shared" si="1"/>
        <v>150.49999465888013</v>
      </c>
    </row>
    <row r="5" spans="1:27" ht="12.75">
      <c r="A5" s="15" t="s">
        <v>113</v>
      </c>
      <c r="B5" s="18" t="s">
        <v>127</v>
      </c>
      <c r="C5" s="23">
        <v>0</v>
      </c>
      <c r="D5" s="23">
        <v>0</v>
      </c>
      <c r="E5" s="23">
        <v>63.121136478383775</v>
      </c>
      <c r="F5" s="23">
        <v>423.3398504014058</v>
      </c>
      <c r="G5" s="23">
        <v>2.132726696271476</v>
      </c>
      <c r="H5" s="23">
        <v>191.3811061592451</v>
      </c>
      <c r="I5" s="23">
        <v>37.54856420517463</v>
      </c>
      <c r="J5" s="23">
        <v>0</v>
      </c>
      <c r="K5" s="23">
        <v>13.03550113644592</v>
      </c>
      <c r="L5" s="23">
        <v>0.001632322767453568</v>
      </c>
      <c r="M5" s="23">
        <v>31.25197633665846</v>
      </c>
      <c r="N5" s="23">
        <v>13.778393162367689</v>
      </c>
      <c r="O5" s="23">
        <v>0</v>
      </c>
      <c r="P5" s="23">
        <v>4.986950574750997E-05</v>
      </c>
      <c r="Q5" s="23">
        <v>0.8846505131966902</v>
      </c>
      <c r="R5" s="23">
        <v>0</v>
      </c>
      <c r="S5" s="24">
        <f t="shared" si="0"/>
        <v>776.4755872814228</v>
      </c>
      <c r="T5" s="23">
        <v>13.191209138374077</v>
      </c>
      <c r="U5" s="23">
        <v>0</v>
      </c>
      <c r="V5" s="23">
        <v>0</v>
      </c>
      <c r="W5" s="23">
        <v>0</v>
      </c>
      <c r="X5" s="23">
        <v>-47.41932413303179</v>
      </c>
      <c r="Y5" s="23">
        <v>301.09806309547514</v>
      </c>
      <c r="Z5" s="23">
        <v>101.88183284116622</v>
      </c>
      <c r="AA5" s="24">
        <f t="shared" si="1"/>
        <v>1145.2273682234065</v>
      </c>
    </row>
    <row r="6" spans="1:27" ht="12.75">
      <c r="A6" s="15" t="s">
        <v>114</v>
      </c>
      <c r="B6" s="18" t="s">
        <v>128</v>
      </c>
      <c r="C6" s="23">
        <v>1624.080332969282</v>
      </c>
      <c r="D6" s="23">
        <v>28.548989319726434</v>
      </c>
      <c r="E6" s="23">
        <v>88.44282158796652</v>
      </c>
      <c r="F6" s="23">
        <v>29888.95327326032</v>
      </c>
      <c r="G6" s="23">
        <v>594.674012340267</v>
      </c>
      <c r="H6" s="23">
        <v>6567.30344671979</v>
      </c>
      <c r="I6" s="23">
        <v>1860.0077340941325</v>
      </c>
      <c r="J6" s="23">
        <v>2615.5172438925993</v>
      </c>
      <c r="K6" s="23">
        <v>2748.6792036769407</v>
      </c>
      <c r="L6" s="23">
        <v>181.72716179847038</v>
      </c>
      <c r="M6" s="23">
        <v>2540.676645748994</v>
      </c>
      <c r="N6" s="23">
        <v>621.7557483271962</v>
      </c>
      <c r="O6" s="23">
        <v>251.10005370757247</v>
      </c>
      <c r="P6" s="23">
        <v>1777.6759484648564</v>
      </c>
      <c r="Q6" s="23">
        <v>786.3527872076575</v>
      </c>
      <c r="R6" s="23">
        <v>0</v>
      </c>
      <c r="S6" s="24">
        <f t="shared" si="0"/>
        <v>52175.49540311578</v>
      </c>
      <c r="T6" s="23">
        <v>15195.80168098577</v>
      </c>
      <c r="U6" s="23">
        <v>2.9697983933062213</v>
      </c>
      <c r="V6" s="23">
        <v>347.7896905036397</v>
      </c>
      <c r="W6" s="23">
        <v>5993.057784599256</v>
      </c>
      <c r="X6" s="23">
        <v>1868.9386908414922</v>
      </c>
      <c r="Y6" s="23">
        <v>88294.55319309125</v>
      </c>
      <c r="Z6" s="23">
        <v>22916.332997517125</v>
      </c>
      <c r="AA6" s="24">
        <f t="shared" si="1"/>
        <v>186794.93923904764</v>
      </c>
    </row>
    <row r="7" spans="1:27" ht="12.75">
      <c r="A7" s="15" t="s">
        <v>115</v>
      </c>
      <c r="B7" s="18" t="s">
        <v>98</v>
      </c>
      <c r="C7" s="23">
        <v>131.0755019320178</v>
      </c>
      <c r="D7" s="23">
        <v>0</v>
      </c>
      <c r="E7" s="23">
        <v>38.54040433635624</v>
      </c>
      <c r="F7" s="23">
        <v>2513.934158849005</v>
      </c>
      <c r="G7" s="23">
        <v>127.01655569271111</v>
      </c>
      <c r="H7" s="23">
        <v>77.25604677712757</v>
      </c>
      <c r="I7" s="23">
        <v>394.3669213462633</v>
      </c>
      <c r="J7" s="23">
        <v>201.18372898822003</v>
      </c>
      <c r="K7" s="23">
        <v>555.6484655099762</v>
      </c>
      <c r="L7" s="23">
        <v>97.53387571642546</v>
      </c>
      <c r="M7" s="23">
        <v>364.2075349359201</v>
      </c>
      <c r="N7" s="23">
        <v>126.55554843222797</v>
      </c>
      <c r="O7" s="23">
        <v>77.68111482390594</v>
      </c>
      <c r="P7" s="23">
        <v>244.47622007437016</v>
      </c>
      <c r="Q7" s="23">
        <v>169.19269083693547</v>
      </c>
      <c r="R7" s="23">
        <v>0</v>
      </c>
      <c r="S7" s="24">
        <f t="shared" si="0"/>
        <v>5118.668768251461</v>
      </c>
      <c r="T7" s="23">
        <v>3229.46684695936</v>
      </c>
      <c r="U7" s="23">
        <v>0</v>
      </c>
      <c r="V7" s="23">
        <v>4.0934089969748015</v>
      </c>
      <c r="W7" s="23">
        <v>0</v>
      </c>
      <c r="X7" s="23">
        <v>0</v>
      </c>
      <c r="Y7" s="23">
        <v>1926.4434671026497</v>
      </c>
      <c r="Z7" s="23">
        <v>3.8841800272788953</v>
      </c>
      <c r="AA7" s="24">
        <f t="shared" si="1"/>
        <v>10282.556671337723</v>
      </c>
    </row>
    <row r="8" spans="1:27" ht="12.75">
      <c r="A8" s="15" t="s">
        <v>116</v>
      </c>
      <c r="B8" s="18" t="s">
        <v>48</v>
      </c>
      <c r="C8" s="23">
        <v>0</v>
      </c>
      <c r="D8" s="23">
        <v>0</v>
      </c>
      <c r="E8" s="23">
        <v>12.52505119594411</v>
      </c>
      <c r="F8" s="23">
        <v>1013.6162484186515</v>
      </c>
      <c r="G8" s="23">
        <v>459.4452597969947</v>
      </c>
      <c r="H8" s="23">
        <v>11944.953252933434</v>
      </c>
      <c r="I8" s="23">
        <v>813.5885386801262</v>
      </c>
      <c r="J8" s="23">
        <v>28.08880718582117</v>
      </c>
      <c r="K8" s="23">
        <v>528.7017187082374</v>
      </c>
      <c r="L8" s="23">
        <v>0.18761910087543585</v>
      </c>
      <c r="M8" s="23">
        <v>1822.8126239979615</v>
      </c>
      <c r="N8" s="23">
        <v>279.3928818242958</v>
      </c>
      <c r="O8" s="23">
        <v>98.89556975639736</v>
      </c>
      <c r="P8" s="23">
        <v>164.7662730022252</v>
      </c>
      <c r="Q8" s="23">
        <v>314.2199297155431</v>
      </c>
      <c r="R8" s="23">
        <v>0</v>
      </c>
      <c r="S8" s="24">
        <f t="shared" si="0"/>
        <v>17481.193774316507</v>
      </c>
      <c r="T8" s="23">
        <v>345.54453234805436</v>
      </c>
      <c r="U8" s="23">
        <v>0</v>
      </c>
      <c r="V8" s="23">
        <v>0</v>
      </c>
      <c r="W8" s="23">
        <v>23277.79670544054</v>
      </c>
      <c r="X8" s="23">
        <v>0</v>
      </c>
      <c r="Y8" s="23">
        <v>838.7080287855317</v>
      </c>
      <c r="Z8" s="23">
        <v>164.8243242820106</v>
      </c>
      <c r="AA8" s="24">
        <f t="shared" si="1"/>
        <v>42108.06736517265</v>
      </c>
    </row>
    <row r="9" spans="1:27" ht="12.75">
      <c r="A9" s="15" t="s">
        <v>117</v>
      </c>
      <c r="B9" s="18" t="s">
        <v>99</v>
      </c>
      <c r="C9" s="23">
        <v>577.929293626379</v>
      </c>
      <c r="D9" s="23">
        <v>13.180880032357301</v>
      </c>
      <c r="E9" s="23">
        <v>78.76417187328482</v>
      </c>
      <c r="F9" s="23">
        <v>13161.966134633496</v>
      </c>
      <c r="G9" s="23">
        <v>209.78989068194934</v>
      </c>
      <c r="H9" s="23">
        <v>2709.5157426640385</v>
      </c>
      <c r="I9" s="23">
        <v>1738.868304480347</v>
      </c>
      <c r="J9" s="23">
        <v>617.0673620740392</v>
      </c>
      <c r="K9" s="23">
        <v>1618.814155289186</v>
      </c>
      <c r="L9" s="23">
        <v>64.88920881508778</v>
      </c>
      <c r="M9" s="23">
        <v>1472.7023274446913</v>
      </c>
      <c r="N9" s="23">
        <v>297.14752830772534</v>
      </c>
      <c r="O9" s="23">
        <v>92.87468707072092</v>
      </c>
      <c r="P9" s="23">
        <v>1035.939666916298</v>
      </c>
      <c r="Q9" s="23">
        <v>361.2995425085739</v>
      </c>
      <c r="R9" s="23">
        <v>0</v>
      </c>
      <c r="S9" s="24">
        <f t="shared" si="0"/>
        <v>24050.748896418176</v>
      </c>
      <c r="T9" s="23">
        <v>24587.439888679077</v>
      </c>
      <c r="U9" s="23">
        <v>4.873354844755147</v>
      </c>
      <c r="V9" s="23">
        <v>977.7364222828724</v>
      </c>
      <c r="W9" s="23">
        <v>5697.586356896417</v>
      </c>
      <c r="X9" s="23">
        <v>754.1990626253265</v>
      </c>
      <c r="Y9" s="23">
        <v>14275.874228730856</v>
      </c>
      <c r="Z9" s="23">
        <v>5291.187455699404</v>
      </c>
      <c r="AA9" s="24">
        <f t="shared" si="1"/>
        <v>75639.64566617689</v>
      </c>
    </row>
    <row r="10" spans="1:27" ht="12.75">
      <c r="A10" s="15" t="s">
        <v>118</v>
      </c>
      <c r="B10" s="18" t="s">
        <v>134</v>
      </c>
      <c r="C10" s="23">
        <v>0</v>
      </c>
      <c r="D10" s="23">
        <v>0.06631713941638155</v>
      </c>
      <c r="E10" s="23">
        <v>1.2044507342765405</v>
      </c>
      <c r="F10" s="23">
        <v>263.7428694385162</v>
      </c>
      <c r="G10" s="23">
        <v>23.15520509111243</v>
      </c>
      <c r="H10" s="23">
        <v>111.68195340115884</v>
      </c>
      <c r="I10" s="23">
        <v>299.5460216352059</v>
      </c>
      <c r="J10" s="23">
        <v>46.968267148004145</v>
      </c>
      <c r="K10" s="23">
        <v>368.45517172680366</v>
      </c>
      <c r="L10" s="23">
        <v>49.44898630030089</v>
      </c>
      <c r="M10" s="23">
        <v>314.11158413646035</v>
      </c>
      <c r="N10" s="23">
        <v>10.781946681584543</v>
      </c>
      <c r="O10" s="23">
        <v>58.664785891624994</v>
      </c>
      <c r="P10" s="23">
        <v>264.2102677281296</v>
      </c>
      <c r="Q10" s="23">
        <v>158.923586999777</v>
      </c>
      <c r="R10" s="23">
        <v>0</v>
      </c>
      <c r="S10" s="24">
        <f t="shared" si="0"/>
        <v>1970.9614140523713</v>
      </c>
      <c r="T10" s="23">
        <v>7969.4457069858445</v>
      </c>
      <c r="U10" s="23">
        <v>0</v>
      </c>
      <c r="V10" s="23">
        <v>0</v>
      </c>
      <c r="W10" s="23">
        <v>0</v>
      </c>
      <c r="X10" s="23">
        <v>0</v>
      </c>
      <c r="Y10" s="23">
        <v>1390.8119212643742</v>
      </c>
      <c r="Z10" s="23">
        <v>230.9853986642819</v>
      </c>
      <c r="AA10" s="24">
        <f t="shared" si="1"/>
        <v>11562.20444096687</v>
      </c>
    </row>
    <row r="11" spans="1:27" ht="12.75">
      <c r="A11" s="15" t="s">
        <v>119</v>
      </c>
      <c r="B11" s="18" t="s">
        <v>100</v>
      </c>
      <c r="C11" s="23">
        <v>57.59196803477714</v>
      </c>
      <c r="D11" s="23">
        <v>8.665644962087915</v>
      </c>
      <c r="E11" s="23">
        <v>52.092146765415094</v>
      </c>
      <c r="F11" s="23">
        <v>5117.788403483426</v>
      </c>
      <c r="G11" s="23">
        <v>243.38810464468168</v>
      </c>
      <c r="H11" s="23">
        <v>610.5843637831788</v>
      </c>
      <c r="I11" s="23">
        <v>7140.205052015015</v>
      </c>
      <c r="J11" s="23">
        <v>130.78189222170653</v>
      </c>
      <c r="K11" s="23">
        <v>13475.957512096567</v>
      </c>
      <c r="L11" s="23">
        <v>806.2531766993998</v>
      </c>
      <c r="M11" s="23">
        <v>2695.326247858454</v>
      </c>
      <c r="N11" s="23">
        <v>385.52270400206976</v>
      </c>
      <c r="O11" s="23">
        <v>51.65568455359166</v>
      </c>
      <c r="P11" s="23">
        <v>263.13566685441305</v>
      </c>
      <c r="Q11" s="23">
        <v>344.8016212456857</v>
      </c>
      <c r="R11" s="23">
        <v>0</v>
      </c>
      <c r="S11" s="24">
        <f t="shared" si="0"/>
        <v>31383.75018922047</v>
      </c>
      <c r="T11" s="23">
        <v>8888.845252494613</v>
      </c>
      <c r="U11" s="23">
        <v>0</v>
      </c>
      <c r="V11" s="23">
        <v>4915.7</v>
      </c>
      <c r="W11" s="23">
        <v>0</v>
      </c>
      <c r="X11" s="23">
        <v>0</v>
      </c>
      <c r="Y11" s="23">
        <v>9411.235204513654</v>
      </c>
      <c r="Z11" s="23">
        <v>3584.3727446378625</v>
      </c>
      <c r="AA11" s="24">
        <f t="shared" si="1"/>
        <v>58183.9033908666</v>
      </c>
    </row>
    <row r="12" spans="1:27" ht="12.75">
      <c r="A12" s="15" t="s">
        <v>120</v>
      </c>
      <c r="B12" s="18" t="s">
        <v>101</v>
      </c>
      <c r="C12" s="23">
        <v>175.79394417376122</v>
      </c>
      <c r="D12" s="23">
        <v>6.914190478458685</v>
      </c>
      <c r="E12" s="23">
        <v>13.895686612475489</v>
      </c>
      <c r="F12" s="23">
        <v>1897.2984585440336</v>
      </c>
      <c r="G12" s="23">
        <v>162.82034705718178</v>
      </c>
      <c r="H12" s="23">
        <v>751.9872334803945</v>
      </c>
      <c r="I12" s="23">
        <v>1112.8263086020615</v>
      </c>
      <c r="J12" s="23">
        <v>220.22519675361588</v>
      </c>
      <c r="K12" s="23">
        <v>668.5845416549057</v>
      </c>
      <c r="L12" s="23">
        <v>6848.097083141205</v>
      </c>
      <c r="M12" s="23">
        <v>4157.735444234678</v>
      </c>
      <c r="N12" s="23">
        <v>369.6596335194498</v>
      </c>
      <c r="O12" s="23">
        <v>27.601916073657637</v>
      </c>
      <c r="P12" s="23">
        <v>550.8174456884395</v>
      </c>
      <c r="Q12" s="23">
        <v>240.4201048935621</v>
      </c>
      <c r="R12" s="23">
        <v>0</v>
      </c>
      <c r="S12" s="24">
        <f t="shared" si="0"/>
        <v>17204.677534907878</v>
      </c>
      <c r="T12" s="23">
        <v>8513.185215998978</v>
      </c>
      <c r="U12" s="23">
        <v>0</v>
      </c>
      <c r="V12" s="23">
        <v>0</v>
      </c>
      <c r="W12" s="23">
        <v>0</v>
      </c>
      <c r="X12" s="23">
        <v>0</v>
      </c>
      <c r="Y12" s="23">
        <v>3602.8397252936556</v>
      </c>
      <c r="Z12" s="23">
        <v>1404.4814212167057</v>
      </c>
      <c r="AA12" s="24">
        <f t="shared" si="1"/>
        <v>30725.183897417213</v>
      </c>
    </row>
    <row r="13" spans="1:27" ht="12.75">
      <c r="A13" s="15" t="s">
        <v>121</v>
      </c>
      <c r="B13" s="18" t="s">
        <v>102</v>
      </c>
      <c r="C13" s="23">
        <v>89.16467562357795</v>
      </c>
      <c r="D13" s="23">
        <v>1.7290229802522084</v>
      </c>
      <c r="E13" s="23">
        <v>73.69408861640053</v>
      </c>
      <c r="F13" s="23">
        <v>8685.46156369504</v>
      </c>
      <c r="G13" s="23">
        <v>809.0918827840246</v>
      </c>
      <c r="H13" s="23">
        <v>2420.4692861839394</v>
      </c>
      <c r="I13" s="23">
        <v>12118.341415582026</v>
      </c>
      <c r="J13" s="23">
        <v>1501.7828481179508</v>
      </c>
      <c r="K13" s="23">
        <v>4460.953726683436</v>
      </c>
      <c r="L13" s="23">
        <v>4330.29316796717</v>
      </c>
      <c r="M13" s="23">
        <v>26450.50509188526</v>
      </c>
      <c r="N13" s="23">
        <v>1782.421075785303</v>
      </c>
      <c r="O13" s="23">
        <v>716.1296731180678</v>
      </c>
      <c r="P13" s="23">
        <v>1546.474440221161</v>
      </c>
      <c r="Q13" s="23">
        <v>1975.0732851963842</v>
      </c>
      <c r="R13" s="23">
        <v>0</v>
      </c>
      <c r="S13" s="24">
        <f t="shared" si="0"/>
        <v>66961.58524444</v>
      </c>
      <c r="T13" s="23">
        <v>29018.85909897979</v>
      </c>
      <c r="U13" s="23">
        <v>127.1</v>
      </c>
      <c r="V13" s="23">
        <v>1157.5</v>
      </c>
      <c r="W13" s="23">
        <v>4397.911976434623</v>
      </c>
      <c r="X13" s="23">
        <v>0</v>
      </c>
      <c r="Y13" s="23">
        <v>12975.99507060568</v>
      </c>
      <c r="Z13" s="23">
        <v>2352.5061361227226</v>
      </c>
      <c r="AA13" s="24">
        <f t="shared" si="1"/>
        <v>116991.45752658282</v>
      </c>
    </row>
    <row r="14" spans="1:27" ht="12.75">
      <c r="A14" s="15" t="s">
        <v>122</v>
      </c>
      <c r="B14" s="18" t="s">
        <v>49</v>
      </c>
      <c r="C14" s="23">
        <v>3.121052829438187</v>
      </c>
      <c r="D14" s="23">
        <v>0.04638821167672041</v>
      </c>
      <c r="E14" s="23">
        <v>0.57185798335163</v>
      </c>
      <c r="F14" s="23">
        <v>113.74591043744378</v>
      </c>
      <c r="G14" s="23">
        <v>3.0659528177215885</v>
      </c>
      <c r="H14" s="23">
        <v>19.91810215437694</v>
      </c>
      <c r="I14" s="23">
        <v>20.697759093634733</v>
      </c>
      <c r="J14" s="23">
        <v>5.671752159824452</v>
      </c>
      <c r="K14" s="23">
        <v>22.528707981367386</v>
      </c>
      <c r="L14" s="23">
        <v>32.48766582372518</v>
      </c>
      <c r="M14" s="23">
        <v>36.41833750970279</v>
      </c>
      <c r="N14" s="23">
        <v>0</v>
      </c>
      <c r="O14" s="23">
        <v>0.2993653133531564</v>
      </c>
      <c r="P14" s="23">
        <v>8.311761397300492</v>
      </c>
      <c r="Q14" s="23">
        <v>5.082216722138403</v>
      </c>
      <c r="R14" s="23">
        <v>0</v>
      </c>
      <c r="S14" s="24">
        <f t="shared" si="0"/>
        <v>271.96683043505544</v>
      </c>
      <c r="T14" s="23">
        <v>969.45</v>
      </c>
      <c r="U14" s="23">
        <v>0</v>
      </c>
      <c r="V14" s="23">
        <v>22809.6</v>
      </c>
      <c r="W14" s="23">
        <v>0</v>
      </c>
      <c r="X14" s="23">
        <v>0</v>
      </c>
      <c r="Y14" s="23">
        <v>0</v>
      </c>
      <c r="Z14" s="23">
        <v>0</v>
      </c>
      <c r="AA14" s="24">
        <f t="shared" si="1"/>
        <v>24051.016830435055</v>
      </c>
    </row>
    <row r="15" spans="1:27" ht="12.75">
      <c r="A15" s="15" t="s">
        <v>123</v>
      </c>
      <c r="B15" s="18" t="s">
        <v>44</v>
      </c>
      <c r="C15" s="23">
        <v>0</v>
      </c>
      <c r="D15" s="23">
        <v>0</v>
      </c>
      <c r="E15" s="23">
        <v>1.6148257015520449</v>
      </c>
      <c r="F15" s="23">
        <v>82.28442326124942</v>
      </c>
      <c r="G15" s="23">
        <v>5.7097954557021895</v>
      </c>
      <c r="H15" s="23">
        <v>15.889856163380479</v>
      </c>
      <c r="I15" s="23">
        <v>78.16602698655004</v>
      </c>
      <c r="J15" s="23">
        <v>7.1047310294056985</v>
      </c>
      <c r="K15" s="23">
        <v>51.38738101489053</v>
      </c>
      <c r="L15" s="23">
        <v>46.71887888871588</v>
      </c>
      <c r="M15" s="23">
        <v>139.08557473009077</v>
      </c>
      <c r="N15" s="23">
        <v>1.044485721979459</v>
      </c>
      <c r="O15" s="23">
        <v>1.4582917173409262</v>
      </c>
      <c r="P15" s="23">
        <v>13.33502132889887</v>
      </c>
      <c r="Q15" s="23">
        <v>23.409644899530594</v>
      </c>
      <c r="R15" s="23">
        <v>0</v>
      </c>
      <c r="S15" s="24">
        <f t="shared" si="0"/>
        <v>467.2089368992868</v>
      </c>
      <c r="T15" s="23">
        <v>718.8322011807651</v>
      </c>
      <c r="U15" s="23">
        <v>285.1</v>
      </c>
      <c r="V15" s="23">
        <v>16927.3</v>
      </c>
      <c r="W15" s="23">
        <v>0</v>
      </c>
      <c r="X15" s="23">
        <v>0</v>
      </c>
      <c r="Y15" s="23">
        <v>32.3747384250132</v>
      </c>
      <c r="Z15" s="23">
        <v>5.0973525843849</v>
      </c>
      <c r="AA15" s="24">
        <f t="shared" si="1"/>
        <v>18435.91322908945</v>
      </c>
    </row>
    <row r="16" spans="1:27" ht="12.75">
      <c r="A16" s="15" t="s">
        <v>124</v>
      </c>
      <c r="B16" s="18" t="s">
        <v>50</v>
      </c>
      <c r="C16" s="23">
        <v>226.33536543290938</v>
      </c>
      <c r="D16" s="23">
        <v>0</v>
      </c>
      <c r="E16" s="23">
        <v>0.22856559277275812</v>
      </c>
      <c r="F16" s="23">
        <v>164.47970861468167</v>
      </c>
      <c r="G16" s="23">
        <v>0.9553080366946238</v>
      </c>
      <c r="H16" s="23">
        <v>5.489573973532377</v>
      </c>
      <c r="I16" s="23">
        <v>16.912649549590146</v>
      </c>
      <c r="J16" s="23">
        <v>2.7338518181063223</v>
      </c>
      <c r="K16" s="23">
        <v>14.6780754582819</v>
      </c>
      <c r="L16" s="23">
        <v>0.020964443891419327</v>
      </c>
      <c r="M16" s="23">
        <v>9.474492320645387</v>
      </c>
      <c r="N16" s="23">
        <v>89.08960118014942</v>
      </c>
      <c r="O16" s="23">
        <v>7.183774394442901</v>
      </c>
      <c r="P16" s="23">
        <v>2483.108126464034</v>
      </c>
      <c r="Q16" s="23">
        <v>7.5475617277352205</v>
      </c>
      <c r="R16" s="23">
        <v>0</v>
      </c>
      <c r="S16" s="24">
        <f t="shared" si="0"/>
        <v>3028.2376190074674</v>
      </c>
      <c r="T16" s="23">
        <v>7332.399140907977</v>
      </c>
      <c r="U16" s="23">
        <v>1152.3</v>
      </c>
      <c r="V16" s="23">
        <v>19153.515854620953</v>
      </c>
      <c r="W16" s="23">
        <v>0</v>
      </c>
      <c r="X16" s="23">
        <v>0</v>
      </c>
      <c r="Y16" s="23">
        <v>24.744217598592158</v>
      </c>
      <c r="Z16" s="23">
        <v>3.895938860383641</v>
      </c>
      <c r="AA16" s="24">
        <f t="shared" si="1"/>
        <v>30695.092770995372</v>
      </c>
    </row>
    <row r="17" spans="1:27" ht="12.75">
      <c r="A17" s="15" t="s">
        <v>125</v>
      </c>
      <c r="B17" s="18" t="s">
        <v>103</v>
      </c>
      <c r="C17" s="23">
        <v>67.14525876692254</v>
      </c>
      <c r="D17" s="23">
        <v>0</v>
      </c>
      <c r="E17" s="23">
        <v>4.560168983367815</v>
      </c>
      <c r="F17" s="23">
        <v>717.0152133480758</v>
      </c>
      <c r="G17" s="23">
        <v>413.4511598656595</v>
      </c>
      <c r="H17" s="23">
        <v>203.66391861451154</v>
      </c>
      <c r="I17" s="23">
        <v>872.1129822467872</v>
      </c>
      <c r="J17" s="23">
        <v>134.2243109243946</v>
      </c>
      <c r="K17" s="23">
        <v>211.2190198663785</v>
      </c>
      <c r="L17" s="23">
        <v>111.77242291572799</v>
      </c>
      <c r="M17" s="23">
        <v>1384.4490979082586</v>
      </c>
      <c r="N17" s="23">
        <v>126.7178580782091</v>
      </c>
      <c r="O17" s="23">
        <v>30.597728963155493</v>
      </c>
      <c r="P17" s="23">
        <v>260.7305648097176</v>
      </c>
      <c r="Q17" s="23">
        <v>2290.357753628079</v>
      </c>
      <c r="R17" s="23">
        <v>0</v>
      </c>
      <c r="S17" s="24">
        <f t="shared" si="0"/>
        <v>6828.017458919246</v>
      </c>
      <c r="T17" s="23">
        <v>4956.982952354688</v>
      </c>
      <c r="U17" s="23">
        <v>1633.3</v>
      </c>
      <c r="V17" s="23">
        <v>1618.6</v>
      </c>
      <c r="W17" s="23">
        <v>290.41552067577095</v>
      </c>
      <c r="X17" s="23">
        <v>0</v>
      </c>
      <c r="Y17" s="23">
        <v>567.3813816525837</v>
      </c>
      <c r="Z17" s="23">
        <v>114.02630260926472</v>
      </c>
      <c r="AA17" s="24">
        <f t="shared" si="1"/>
        <v>16008.723616211553</v>
      </c>
    </row>
    <row r="18" spans="1:27" ht="12.75">
      <c r="A18" s="15" t="s">
        <v>126</v>
      </c>
      <c r="B18" s="18" t="s">
        <v>46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0</v>
      </c>
      <c r="T18" s="23">
        <v>644.2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f t="shared" si="1"/>
        <v>644.2</v>
      </c>
    </row>
    <row r="19" spans="1:27" ht="12.75">
      <c r="A19" s="30"/>
      <c r="B19" s="31" t="s">
        <v>85</v>
      </c>
      <c r="C19" s="24">
        <f aca="true" t="shared" si="2" ref="C19:Z19">SUM(C3:C18)</f>
        <v>3172.416762502997</v>
      </c>
      <c r="D19" s="24">
        <f t="shared" si="2"/>
        <v>59.15143312397566</v>
      </c>
      <c r="E19" s="24">
        <f t="shared" si="2"/>
        <v>429.40599519731217</v>
      </c>
      <c r="F19" s="24">
        <f t="shared" si="2"/>
        <v>67097.77463717651</v>
      </c>
      <c r="G19" s="24">
        <f t="shared" si="2"/>
        <v>3059.6730483340293</v>
      </c>
      <c r="H19" s="24">
        <f t="shared" si="2"/>
        <v>25632.851480505105</v>
      </c>
      <c r="I19" s="24">
        <f t="shared" si="2"/>
        <v>26685.5437657281</v>
      </c>
      <c r="J19" s="24">
        <f t="shared" si="2"/>
        <v>5623.795860332796</v>
      </c>
      <c r="K19" s="24">
        <f t="shared" si="2"/>
        <v>24749.306599329757</v>
      </c>
      <c r="L19" s="24">
        <f t="shared" si="2"/>
        <v>12569.433339538995</v>
      </c>
      <c r="M19" s="24">
        <f t="shared" si="2"/>
        <v>41462.21039210808</v>
      </c>
      <c r="N19" s="24">
        <f t="shared" si="2"/>
        <v>4117.380882577417</v>
      </c>
      <c r="O19" s="24">
        <f t="shared" si="2"/>
        <v>1414.4908853271397</v>
      </c>
      <c r="P19" s="24">
        <f t="shared" si="2"/>
        <v>8687.84626910518</v>
      </c>
      <c r="Q19" s="24">
        <f t="shared" si="2"/>
        <v>6697.797770777967</v>
      </c>
      <c r="R19" s="24">
        <f t="shared" si="2"/>
        <v>0</v>
      </c>
      <c r="S19" s="24">
        <f t="shared" si="2"/>
        <v>231459.07912166536</v>
      </c>
      <c r="T19" s="24">
        <f t="shared" si="2"/>
        <v>113798.327434626</v>
      </c>
      <c r="U19" s="24">
        <f t="shared" si="2"/>
        <v>3205.643153238061</v>
      </c>
      <c r="V19" s="24">
        <f t="shared" si="2"/>
        <v>67911.83537640444</v>
      </c>
      <c r="W19" s="24">
        <f t="shared" si="2"/>
        <v>39709.250559151835</v>
      </c>
      <c r="X19" s="24">
        <f t="shared" si="2"/>
        <v>2634.352093334087</v>
      </c>
      <c r="Y19" s="24">
        <f t="shared" si="2"/>
        <v>134749.92777280987</v>
      </c>
      <c r="Z19" s="24">
        <f t="shared" si="2"/>
        <v>36298.6360979529</v>
      </c>
      <c r="AA19" s="24">
        <f>SUM(S19:Z19)</f>
        <v>629767.0516091825</v>
      </c>
    </row>
    <row r="20" spans="1:27" ht="12.75">
      <c r="A20" s="30"/>
      <c r="B20" s="31" t="s">
        <v>86</v>
      </c>
      <c r="C20" s="23">
        <v>589.8192733149365</v>
      </c>
      <c r="D20" s="23">
        <v>26.331614666471804</v>
      </c>
      <c r="E20" s="23">
        <v>248.16058689676302</v>
      </c>
      <c r="F20" s="23">
        <v>75053.57642330455</v>
      </c>
      <c r="G20" s="23">
        <v>2006.5638958058655</v>
      </c>
      <c r="H20" s="23">
        <v>4040.8854387593183</v>
      </c>
      <c r="I20" s="23">
        <v>11658.883901014946</v>
      </c>
      <c r="J20" s="23">
        <v>1162.847333087978</v>
      </c>
      <c r="K20" s="23">
        <v>9842.478037364815</v>
      </c>
      <c r="L20" s="23">
        <v>2135.844874478525</v>
      </c>
      <c r="M20" s="23">
        <v>8866.00066290254</v>
      </c>
      <c r="N20" s="23">
        <v>791.3473503335883</v>
      </c>
      <c r="O20" s="23">
        <v>195.276999969034</v>
      </c>
      <c r="P20" s="23">
        <v>2055.4538067448866</v>
      </c>
      <c r="Q20" s="23">
        <v>1527.4413545275777</v>
      </c>
      <c r="R20" s="23">
        <v>0</v>
      </c>
      <c r="S20" s="24">
        <f aca="true" t="shared" si="3" ref="S20:S31">SUM(C20:R20)</f>
        <v>120200.9115531718</v>
      </c>
      <c r="T20" s="23">
        <v>19697.78848523973</v>
      </c>
      <c r="U20" s="23">
        <v>6.137824030330095</v>
      </c>
      <c r="V20" s="23">
        <v>849.7017669614777</v>
      </c>
      <c r="W20" s="23">
        <v>15973.109998665428</v>
      </c>
      <c r="X20" s="23">
        <v>822.3435841559777</v>
      </c>
      <c r="Y20" s="23">
        <v>43966.85101174909</v>
      </c>
      <c r="Z20" s="23">
        <v>21269.285279086187</v>
      </c>
      <c r="AA20" s="24">
        <f>SUM(S20:Z20)</f>
        <v>222786.12950306004</v>
      </c>
    </row>
    <row r="21" spans="1:27" ht="12.75">
      <c r="A21" s="30" t="s">
        <v>3</v>
      </c>
      <c r="B21" s="31" t="s">
        <v>60</v>
      </c>
      <c r="C21" s="23">
        <v>339.90161876619067</v>
      </c>
      <c r="D21" s="23">
        <v>0.026315315027680426</v>
      </c>
      <c r="E21" s="23">
        <v>0.42067511078840847</v>
      </c>
      <c r="F21" s="23">
        <v>139.28381622231635</v>
      </c>
      <c r="G21" s="23">
        <v>8.266193083149945</v>
      </c>
      <c r="H21" s="23">
        <v>41.82662225129182</v>
      </c>
      <c r="I21" s="23">
        <v>148.7307677272009</v>
      </c>
      <c r="J21" s="23">
        <v>0</v>
      </c>
      <c r="K21" s="23">
        <v>438.90361709447177</v>
      </c>
      <c r="L21" s="23">
        <v>633.1053158013983</v>
      </c>
      <c r="M21" s="23">
        <v>1135.4115529093376</v>
      </c>
      <c r="N21" s="23">
        <v>816.1856105627287</v>
      </c>
      <c r="O21" s="23">
        <v>173.19539054984</v>
      </c>
      <c r="P21" s="23">
        <v>993.7994485578097</v>
      </c>
      <c r="Q21" s="23">
        <v>317.79938001835643</v>
      </c>
      <c r="R21" s="23">
        <v>0</v>
      </c>
      <c r="S21" s="24">
        <f t="shared" si="3"/>
        <v>5186.856323969908</v>
      </c>
      <c r="T21" s="23">
        <v>12006.01052494246</v>
      </c>
      <c r="U21" s="23">
        <v>1.8094823548001513</v>
      </c>
      <c r="V21" s="23">
        <v>174.13186273095792</v>
      </c>
      <c r="W21" s="23">
        <v>3993.7292111241813</v>
      </c>
      <c r="X21" s="23">
        <v>0</v>
      </c>
      <c r="Y21" s="23">
        <v>0</v>
      </c>
      <c r="Z21" s="23">
        <v>0</v>
      </c>
      <c r="AA21" s="24">
        <f>SUM(S21:Z21)</f>
        <v>21362.537405122308</v>
      </c>
    </row>
    <row r="22" spans="1:27" ht="12.75">
      <c r="A22" s="30" t="s">
        <v>1</v>
      </c>
      <c r="B22" s="31" t="s">
        <v>96</v>
      </c>
      <c r="C22" s="23">
        <v>56.94318203858078</v>
      </c>
      <c r="D22" s="23">
        <v>1.4393842443926703</v>
      </c>
      <c r="E22" s="23">
        <v>2.6854956277013646</v>
      </c>
      <c r="F22" s="23">
        <v>430.7750078968061</v>
      </c>
      <c r="G22" s="23">
        <v>32.26363257180014</v>
      </c>
      <c r="H22" s="23">
        <v>186.4544186480371</v>
      </c>
      <c r="I22" s="23">
        <v>387.40674459971</v>
      </c>
      <c r="J22" s="23">
        <v>323.55934771421215</v>
      </c>
      <c r="K22" s="23">
        <v>610.4165320766534</v>
      </c>
      <c r="L22" s="23">
        <v>-11.937913422373171</v>
      </c>
      <c r="M22" s="23">
        <v>675.2380974645773</v>
      </c>
      <c r="N22" s="23">
        <v>96.08098860930569</v>
      </c>
      <c r="O22" s="23">
        <v>11.252785266275115</v>
      </c>
      <c r="P22" s="23">
        <v>184.20823896088606</v>
      </c>
      <c r="Q22" s="23">
        <v>93.82970754911247</v>
      </c>
      <c r="R22" s="23">
        <v>0</v>
      </c>
      <c r="S22" s="24">
        <f t="shared" si="3"/>
        <v>3080.615649845677</v>
      </c>
      <c r="T22" s="23">
        <v>5117.356210269257</v>
      </c>
      <c r="U22" s="23">
        <v>0.4095403768083852</v>
      </c>
      <c r="V22" s="23">
        <v>88.53099390312838</v>
      </c>
      <c r="W22" s="23">
        <v>3103.9750902648334</v>
      </c>
      <c r="X22" s="23">
        <v>-102.0238370773323</v>
      </c>
      <c r="Y22" s="23">
        <v>496.76680721762307</v>
      </c>
      <c r="Z22" s="23">
        <v>-142.52995207924442</v>
      </c>
      <c r="AA22" s="24">
        <f>SUM(S22:Z22)</f>
        <v>11643.10050272075</v>
      </c>
    </row>
    <row r="23" spans="1:27" ht="12.75">
      <c r="A23" s="30"/>
      <c r="B23" s="31" t="s">
        <v>84</v>
      </c>
      <c r="C23" s="24">
        <f>SUM(C19:C22)</f>
        <v>4159.080836622705</v>
      </c>
      <c r="D23" s="24">
        <f aca="true" t="shared" si="4" ref="D23:R23">SUM(D19:D22)</f>
        <v>86.9487473498678</v>
      </c>
      <c r="E23" s="24">
        <f t="shared" si="4"/>
        <v>680.6727528325649</v>
      </c>
      <c r="F23" s="24">
        <f t="shared" si="4"/>
        <v>142721.40988460014</v>
      </c>
      <c r="G23" s="24">
        <f t="shared" si="4"/>
        <v>5106.7667697948455</v>
      </c>
      <c r="H23" s="24">
        <f t="shared" si="4"/>
        <v>29902.017960163754</v>
      </c>
      <c r="I23" s="24">
        <f t="shared" si="4"/>
        <v>38880.56517906996</v>
      </c>
      <c r="J23" s="24">
        <f t="shared" si="4"/>
        <v>7110.202541134986</v>
      </c>
      <c r="K23" s="24">
        <f t="shared" si="4"/>
        <v>35641.104785865704</v>
      </c>
      <c r="L23" s="24">
        <f t="shared" si="4"/>
        <v>15326.445616396546</v>
      </c>
      <c r="M23" s="24">
        <f t="shared" si="4"/>
        <v>52138.86070538453</v>
      </c>
      <c r="N23" s="24">
        <f t="shared" si="4"/>
        <v>5820.994832083039</v>
      </c>
      <c r="O23" s="24">
        <f t="shared" si="4"/>
        <v>1794.216061112289</v>
      </c>
      <c r="P23" s="24">
        <f t="shared" si="4"/>
        <v>11921.307763368763</v>
      </c>
      <c r="Q23" s="24">
        <f t="shared" si="4"/>
        <v>8636.868212873012</v>
      </c>
      <c r="R23" s="24">
        <f t="shared" si="4"/>
        <v>0</v>
      </c>
      <c r="S23" s="24">
        <f t="shared" si="3"/>
        <v>359927.4626486527</v>
      </c>
      <c r="T23" s="24">
        <f aca="true" t="shared" si="5" ref="T23:Z23">SUM(T19:T22)</f>
        <v>150619.48265507745</v>
      </c>
      <c r="U23" s="24">
        <f t="shared" si="5"/>
        <v>3214</v>
      </c>
      <c r="V23" s="24">
        <f t="shared" si="5"/>
        <v>69024.2</v>
      </c>
      <c r="W23" s="24">
        <f t="shared" si="5"/>
        <v>62780.06485920628</v>
      </c>
      <c r="X23" s="24">
        <f t="shared" si="5"/>
        <v>3354.6718404127323</v>
      </c>
      <c r="Y23" s="24">
        <f t="shared" si="5"/>
        <v>179213.54559177658</v>
      </c>
      <c r="Z23" s="24">
        <f t="shared" si="5"/>
        <v>57425.39142495984</v>
      </c>
      <c r="AA23" s="24">
        <f>SUM(S23:Z23)</f>
        <v>885558.8190200857</v>
      </c>
    </row>
    <row r="24" spans="1:27" ht="12.75">
      <c r="A24" s="30" t="s">
        <v>4</v>
      </c>
      <c r="B24" s="31" t="s">
        <v>61</v>
      </c>
      <c r="C24" s="23">
        <v>496.13560847888243</v>
      </c>
      <c r="D24" s="23">
        <v>33.90745112670925</v>
      </c>
      <c r="E24" s="23">
        <v>219.89004441914275</v>
      </c>
      <c r="F24" s="23">
        <v>27990.45914467366</v>
      </c>
      <c r="G24" s="23">
        <v>2035.4988539776996</v>
      </c>
      <c r="H24" s="23">
        <v>6867.90059883914</v>
      </c>
      <c r="I24" s="23">
        <v>19567.74304778903</v>
      </c>
      <c r="J24" s="23">
        <v>2439.6413998878425</v>
      </c>
      <c r="K24" s="23">
        <v>12565.408952284844</v>
      </c>
      <c r="L24" s="23">
        <v>8274.129328324932</v>
      </c>
      <c r="M24" s="23">
        <v>20084.98221755017</v>
      </c>
      <c r="N24" s="23">
        <v>17162.556691256053</v>
      </c>
      <c r="O24" s="23">
        <v>15897.288052824246</v>
      </c>
      <c r="P24" s="23">
        <v>13678.757382729189</v>
      </c>
      <c r="Q24" s="23">
        <v>4391.509418551252</v>
      </c>
      <c r="R24" s="23">
        <v>644.2</v>
      </c>
      <c r="S24" s="24">
        <f t="shared" si="3"/>
        <v>152350.0081927128</v>
      </c>
      <c r="T24" s="28"/>
      <c r="U24" s="28"/>
      <c r="V24" s="28"/>
      <c r="W24" s="28"/>
      <c r="X24" s="28"/>
      <c r="Y24" s="28"/>
      <c r="Z24" s="28"/>
      <c r="AA24" s="28"/>
    </row>
    <row r="25" spans="1:27" ht="12.75">
      <c r="A25" s="30" t="s">
        <v>14</v>
      </c>
      <c r="B25" s="32" t="s">
        <v>62</v>
      </c>
      <c r="C25" s="23">
        <v>10.953189389210657</v>
      </c>
      <c r="D25" s="23">
        <v>1.4952740147189956</v>
      </c>
      <c r="E25" s="23">
        <v>24.01050637363014</v>
      </c>
      <c r="F25" s="23">
        <v>580.9517672640476</v>
      </c>
      <c r="G25" s="23">
        <v>158.46067092634075</v>
      </c>
      <c r="H25" s="23">
        <v>88.45064965472238</v>
      </c>
      <c r="I25" s="23">
        <v>644.3289589732769</v>
      </c>
      <c r="J25" s="23">
        <v>98.40184680227918</v>
      </c>
      <c r="K25" s="23">
        <v>168.64535820392894</v>
      </c>
      <c r="L25" s="23">
        <v>348.03941469120946</v>
      </c>
      <c r="M25" s="23">
        <v>2978.205865510105</v>
      </c>
      <c r="N25" s="23">
        <v>0</v>
      </c>
      <c r="O25" s="23">
        <v>2.422662869046804</v>
      </c>
      <c r="P25" s="23">
        <v>43.63307488043545</v>
      </c>
      <c r="Q25" s="23">
        <v>179.30334015183723</v>
      </c>
      <c r="R25" s="23">
        <v>0</v>
      </c>
      <c r="S25" s="24">
        <f t="shared" si="3"/>
        <v>5327.302579704789</v>
      </c>
      <c r="T25" s="28"/>
      <c r="U25" s="28"/>
      <c r="V25" s="28"/>
      <c r="W25" s="28"/>
      <c r="X25" s="28"/>
      <c r="Y25" s="28"/>
      <c r="Z25" s="28"/>
      <c r="AA25" s="28"/>
    </row>
    <row r="26" spans="1:27" ht="12.75">
      <c r="A26" s="30" t="s">
        <v>23</v>
      </c>
      <c r="B26" s="32" t="s">
        <v>63</v>
      </c>
      <c r="C26" s="23">
        <v>360.4570007324219</v>
      </c>
      <c r="D26" s="23">
        <v>4.496350288391113</v>
      </c>
      <c r="E26" s="23">
        <v>0.9638671900070619</v>
      </c>
      <c r="F26" s="23">
        <v>391.0899281038651</v>
      </c>
      <c r="G26" s="23">
        <v>64.16116762161255</v>
      </c>
      <c r="H26" s="23">
        <v>16.438710187276484</v>
      </c>
      <c r="I26" s="23">
        <v>30.63201359885952</v>
      </c>
      <c r="J26" s="23">
        <v>8.16070008277893</v>
      </c>
      <c r="K26" s="23">
        <v>264.64090991191887</v>
      </c>
      <c r="L26" s="23">
        <v>73.76976028197289</v>
      </c>
      <c r="M26" s="23">
        <v>807.6953329930317</v>
      </c>
      <c r="N26" s="23">
        <v>0</v>
      </c>
      <c r="O26" s="23">
        <v>0.2677322030067444</v>
      </c>
      <c r="P26" s="23">
        <v>830.9023742675781</v>
      </c>
      <c r="Q26" s="23">
        <v>162.02417135238647</v>
      </c>
      <c r="R26" s="23">
        <v>0</v>
      </c>
      <c r="S26" s="24">
        <f t="shared" si="3"/>
        <v>3015.7000188151073</v>
      </c>
      <c r="T26" s="28"/>
      <c r="U26" s="28"/>
      <c r="V26" s="28"/>
      <c r="W26" s="28"/>
      <c r="X26" s="28"/>
      <c r="Y26" s="28"/>
      <c r="Z26" s="28"/>
      <c r="AA26" s="28"/>
    </row>
    <row r="27" spans="1:27" ht="12.75">
      <c r="A27" s="30" t="s">
        <v>21</v>
      </c>
      <c r="B27" s="32" t="s">
        <v>64</v>
      </c>
      <c r="C27" s="23">
        <v>1213.9708195864832</v>
      </c>
      <c r="D27" s="23">
        <v>19.460510442926893</v>
      </c>
      <c r="E27" s="23">
        <v>139.74060144399343</v>
      </c>
      <c r="F27" s="23">
        <v>6631.990699725781</v>
      </c>
      <c r="G27" s="23">
        <v>1042.1221854034764</v>
      </c>
      <c r="H27" s="23">
        <v>4107.565498072367</v>
      </c>
      <c r="I27" s="23">
        <v>13051.990352446552</v>
      </c>
      <c r="J27" s="23">
        <v>1168.3193156640887</v>
      </c>
      <c r="K27" s="23">
        <v>3610.864678560712</v>
      </c>
      <c r="L27" s="23">
        <v>4229.085384590131</v>
      </c>
      <c r="M27" s="23">
        <v>27242.50572074323</v>
      </c>
      <c r="N27" s="23">
        <v>0</v>
      </c>
      <c r="O27" s="23">
        <v>84.8714980568108</v>
      </c>
      <c r="P27" s="23">
        <v>3787.472872559024</v>
      </c>
      <c r="Q27" s="23">
        <v>1218.9278558141423</v>
      </c>
      <c r="R27" s="23">
        <v>0</v>
      </c>
      <c r="S27" s="24">
        <f t="shared" si="3"/>
        <v>67548.8879931097</v>
      </c>
      <c r="T27" s="28"/>
      <c r="U27" s="28"/>
      <c r="V27" s="28"/>
      <c r="W27" s="28"/>
      <c r="X27" s="28"/>
      <c r="Y27" s="28"/>
      <c r="Z27" s="28"/>
      <c r="AA27" s="28"/>
    </row>
    <row r="28" spans="1:27" ht="12.75">
      <c r="A28" s="30" t="s">
        <v>19</v>
      </c>
      <c r="B28" s="32" t="s">
        <v>66</v>
      </c>
      <c r="C28" s="24">
        <f>SUM(C24:C27)-2*C26</f>
        <v>1360.6026167221544</v>
      </c>
      <c r="D28" s="24">
        <f aca="true" t="shared" si="6" ref="D28:R28">SUM(D24:D27)-2*D26</f>
        <v>50.366885295964025</v>
      </c>
      <c r="E28" s="24">
        <f t="shared" si="6"/>
        <v>382.67728504675927</v>
      </c>
      <c r="F28" s="24">
        <f t="shared" si="6"/>
        <v>34812.31168355962</v>
      </c>
      <c r="G28" s="24">
        <f t="shared" si="6"/>
        <v>3171.9205426859044</v>
      </c>
      <c r="H28" s="24">
        <f t="shared" si="6"/>
        <v>11047.478036378952</v>
      </c>
      <c r="I28" s="24">
        <f t="shared" si="6"/>
        <v>33233.430345609995</v>
      </c>
      <c r="J28" s="24">
        <f t="shared" si="6"/>
        <v>3698.2018622714313</v>
      </c>
      <c r="K28" s="24">
        <f t="shared" si="6"/>
        <v>16080.278079137566</v>
      </c>
      <c r="L28" s="24">
        <f t="shared" si="6"/>
        <v>12777.484367324301</v>
      </c>
      <c r="M28" s="24">
        <f t="shared" si="6"/>
        <v>49497.998470810475</v>
      </c>
      <c r="N28" s="24">
        <f t="shared" si="6"/>
        <v>17162.556691256053</v>
      </c>
      <c r="O28" s="24">
        <f t="shared" si="6"/>
        <v>15984.314481547097</v>
      </c>
      <c r="P28" s="24">
        <f t="shared" si="6"/>
        <v>16678.96095590107</v>
      </c>
      <c r="Q28" s="24">
        <f t="shared" si="6"/>
        <v>5627.716443164844</v>
      </c>
      <c r="R28" s="24">
        <f t="shared" si="6"/>
        <v>644.2</v>
      </c>
      <c r="S28" s="24">
        <f t="shared" si="3"/>
        <v>222210.49874671223</v>
      </c>
      <c r="T28" s="28"/>
      <c r="U28" s="28"/>
      <c r="V28" s="28"/>
      <c r="W28" s="28"/>
      <c r="X28" s="28"/>
      <c r="Y28" s="28"/>
      <c r="Z28" s="28"/>
      <c r="AA28" s="28"/>
    </row>
    <row r="29" spans="1:27" ht="12.75">
      <c r="A29" s="30" t="s">
        <v>5</v>
      </c>
      <c r="B29" s="32" t="s">
        <v>67</v>
      </c>
      <c r="C29" s="23">
        <v>828.7361775920335</v>
      </c>
      <c r="D29" s="23">
        <v>13.184367354168206</v>
      </c>
      <c r="E29" s="23">
        <v>81.87695317308695</v>
      </c>
      <c r="F29" s="23">
        <v>9261.216114114724</v>
      </c>
      <c r="G29" s="23">
        <v>2003.9493741460149</v>
      </c>
      <c r="H29" s="23">
        <v>1158.5714698915294</v>
      </c>
      <c r="I29" s="23">
        <v>3525.6503169554803</v>
      </c>
      <c r="J29" s="23">
        <v>753.8000499335518</v>
      </c>
      <c r="K29" s="23">
        <v>6462.520360987552</v>
      </c>
      <c r="L29" s="23">
        <v>2621.2540162791574</v>
      </c>
      <c r="M29" s="23">
        <v>15354.598961057534</v>
      </c>
      <c r="N29" s="23">
        <v>1067.4984766609068</v>
      </c>
      <c r="O29" s="23">
        <v>657.3826923406132</v>
      </c>
      <c r="P29" s="23">
        <v>2094.8240197378273</v>
      </c>
      <c r="Q29" s="23">
        <v>1744.1390534887944</v>
      </c>
      <c r="R29" s="23">
        <v>0</v>
      </c>
      <c r="S29" s="24">
        <f t="shared" si="3"/>
        <v>47629.202403712974</v>
      </c>
      <c r="T29" s="28"/>
      <c r="U29" s="28"/>
      <c r="V29" s="28"/>
      <c r="W29" s="28"/>
      <c r="X29" s="28"/>
      <c r="Y29" s="28"/>
      <c r="Z29" s="28"/>
      <c r="AA29" s="28"/>
    </row>
    <row r="30" spans="1:27" ht="12.75">
      <c r="A30" s="30" t="s">
        <v>20</v>
      </c>
      <c r="B30" s="31" t="s">
        <v>65</v>
      </c>
      <c r="C30" s="24">
        <f>SUM(C28:C29)</f>
        <v>2189.338794314188</v>
      </c>
      <c r="D30" s="24">
        <f aca="true" t="shared" si="7" ref="D30:R30">SUM(D28:D29)</f>
        <v>63.55125265013223</v>
      </c>
      <c r="E30" s="24">
        <f t="shared" si="7"/>
        <v>464.5542382198462</v>
      </c>
      <c r="F30" s="24">
        <f t="shared" si="7"/>
        <v>44073.527797674345</v>
      </c>
      <c r="G30" s="24">
        <f t="shared" si="7"/>
        <v>5175.869916831919</v>
      </c>
      <c r="H30" s="24">
        <f t="shared" si="7"/>
        <v>12206.049506270481</v>
      </c>
      <c r="I30" s="24">
        <f t="shared" si="7"/>
        <v>36759.08066256547</v>
      </c>
      <c r="J30" s="24">
        <f t="shared" si="7"/>
        <v>4452.0019122049835</v>
      </c>
      <c r="K30" s="24">
        <f t="shared" si="7"/>
        <v>22542.798440125116</v>
      </c>
      <c r="L30" s="24">
        <f t="shared" si="7"/>
        <v>15398.738383603459</v>
      </c>
      <c r="M30" s="24">
        <f t="shared" si="7"/>
        <v>64852.59743186801</v>
      </c>
      <c r="N30" s="24">
        <f t="shared" si="7"/>
        <v>18230.05516791696</v>
      </c>
      <c r="O30" s="24">
        <f t="shared" si="7"/>
        <v>16641.69717388771</v>
      </c>
      <c r="P30" s="24">
        <f t="shared" si="7"/>
        <v>18773.784975638897</v>
      </c>
      <c r="Q30" s="24">
        <f t="shared" si="7"/>
        <v>7371.8554966536385</v>
      </c>
      <c r="R30" s="24">
        <f t="shared" si="7"/>
        <v>644.2</v>
      </c>
      <c r="S30" s="24">
        <f t="shared" si="3"/>
        <v>269839.7011504252</v>
      </c>
      <c r="T30" s="28"/>
      <c r="U30" s="28"/>
      <c r="V30" s="28"/>
      <c r="W30" s="28"/>
      <c r="X30" s="28"/>
      <c r="Y30" s="28"/>
      <c r="Z30" s="28"/>
      <c r="AA30" s="28"/>
    </row>
    <row r="31" spans="1:27" ht="12.75">
      <c r="A31" s="30" t="s">
        <v>0</v>
      </c>
      <c r="B31" s="31" t="s">
        <v>68</v>
      </c>
      <c r="C31" s="24">
        <f aca="true" t="shared" si="8" ref="C31:R31">C30+C23</f>
        <v>6348.419630936893</v>
      </c>
      <c r="D31" s="24">
        <f t="shared" si="8"/>
        <v>150.50000000000003</v>
      </c>
      <c r="E31" s="24">
        <f t="shared" si="8"/>
        <v>1145.226991052411</v>
      </c>
      <c r="F31" s="24">
        <f t="shared" si="8"/>
        <v>186794.9376822745</v>
      </c>
      <c r="G31" s="24">
        <f t="shared" si="8"/>
        <v>10282.636686626764</v>
      </c>
      <c r="H31" s="24">
        <f t="shared" si="8"/>
        <v>42108.06746643424</v>
      </c>
      <c r="I31" s="24">
        <f t="shared" si="8"/>
        <v>75639.64584163544</v>
      </c>
      <c r="J31" s="24">
        <f t="shared" si="8"/>
        <v>11562.20445333997</v>
      </c>
      <c r="K31" s="24">
        <f t="shared" si="8"/>
        <v>58183.90322599082</v>
      </c>
      <c r="L31" s="24">
        <f t="shared" si="8"/>
        <v>30725.184000000005</v>
      </c>
      <c r="M31" s="24">
        <f t="shared" si="8"/>
        <v>116991.45813725254</v>
      </c>
      <c r="N31" s="24">
        <f t="shared" si="8"/>
        <v>24051.049999999996</v>
      </c>
      <c r="O31" s="24">
        <f t="shared" si="8"/>
        <v>18435.913235</v>
      </c>
      <c r="P31" s="24">
        <f t="shared" si="8"/>
        <v>30695.09273900766</v>
      </c>
      <c r="Q31" s="24">
        <f t="shared" si="8"/>
        <v>16008.72370952665</v>
      </c>
      <c r="R31" s="24">
        <f t="shared" si="8"/>
        <v>644.2</v>
      </c>
      <c r="S31" s="24">
        <f t="shared" si="3"/>
        <v>629767.163799078</v>
      </c>
      <c r="T31" s="28"/>
      <c r="U31" s="28"/>
      <c r="V31" s="28"/>
      <c r="W31" s="28"/>
      <c r="X31" s="28"/>
      <c r="Y31" s="28"/>
      <c r="Z31" s="28"/>
      <c r="AA31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4.28125" style="4" bestFit="1" customWidth="1"/>
    <col min="3" max="16384" width="9.140625" style="4" customWidth="1"/>
  </cols>
  <sheetData>
    <row r="1" spans="1:26" ht="12.75">
      <c r="A1" s="9"/>
      <c r="B1" s="9"/>
      <c r="C1" s="37" t="s">
        <v>111</v>
      </c>
      <c r="D1" s="37" t="s">
        <v>112</v>
      </c>
      <c r="E1" s="37" t="s">
        <v>113</v>
      </c>
      <c r="F1" s="37" t="s">
        <v>114</v>
      </c>
      <c r="G1" s="37" t="s">
        <v>115</v>
      </c>
      <c r="H1" s="37" t="s">
        <v>116</v>
      </c>
      <c r="I1" s="37" t="s">
        <v>117</v>
      </c>
      <c r="J1" s="37" t="s">
        <v>118</v>
      </c>
      <c r="K1" s="37" t="s">
        <v>119</v>
      </c>
      <c r="L1" s="37" t="s">
        <v>120</v>
      </c>
      <c r="M1" s="37" t="s">
        <v>121</v>
      </c>
      <c r="N1" s="37" t="s">
        <v>122</v>
      </c>
      <c r="O1" s="37" t="s">
        <v>123</v>
      </c>
      <c r="P1" s="37" t="s">
        <v>124</v>
      </c>
      <c r="Q1" s="37" t="s">
        <v>125</v>
      </c>
      <c r="R1" s="37" t="s">
        <v>126</v>
      </c>
      <c r="S1" s="11" t="s">
        <v>0</v>
      </c>
      <c r="T1" s="11" t="s">
        <v>15</v>
      </c>
      <c r="U1" s="11" t="s">
        <v>16</v>
      </c>
      <c r="V1" s="9"/>
      <c r="W1" s="9"/>
      <c r="X1" s="11" t="s">
        <v>12</v>
      </c>
      <c r="Y1" s="11" t="s">
        <v>13</v>
      </c>
      <c r="Z1" s="9"/>
    </row>
    <row r="2" spans="1:26" ht="86.25" customHeight="1">
      <c r="A2" s="13"/>
      <c r="B2" s="13"/>
      <c r="C2" s="16" t="s">
        <v>104</v>
      </c>
      <c r="D2" s="16" t="s">
        <v>40</v>
      </c>
      <c r="E2" s="16" t="s">
        <v>129</v>
      </c>
      <c r="F2" s="16" t="s">
        <v>130</v>
      </c>
      <c r="G2" s="16" t="s">
        <v>105</v>
      </c>
      <c r="H2" s="16" t="s">
        <v>41</v>
      </c>
      <c r="I2" s="16" t="s">
        <v>106</v>
      </c>
      <c r="J2" s="16" t="s">
        <v>42</v>
      </c>
      <c r="K2" s="16" t="s">
        <v>100</v>
      </c>
      <c r="L2" s="16" t="s">
        <v>107</v>
      </c>
      <c r="M2" s="16" t="s">
        <v>108</v>
      </c>
      <c r="N2" s="16" t="s">
        <v>43</v>
      </c>
      <c r="O2" s="16" t="s">
        <v>44</v>
      </c>
      <c r="P2" s="16" t="s">
        <v>45</v>
      </c>
      <c r="Q2" s="16" t="s">
        <v>103</v>
      </c>
      <c r="R2" s="16" t="s">
        <v>46</v>
      </c>
      <c r="S2" s="38" t="s">
        <v>53</v>
      </c>
      <c r="T2" s="38" t="s">
        <v>54</v>
      </c>
      <c r="U2" s="38" t="s">
        <v>55</v>
      </c>
      <c r="V2" s="38" t="s">
        <v>57</v>
      </c>
      <c r="W2" s="38" t="s">
        <v>51</v>
      </c>
      <c r="X2" s="38" t="s">
        <v>95</v>
      </c>
      <c r="Y2" s="38" t="s">
        <v>56</v>
      </c>
      <c r="Z2" s="38" t="s">
        <v>58</v>
      </c>
    </row>
    <row r="3" spans="1:26" ht="12.75">
      <c r="A3" s="15" t="s">
        <v>111</v>
      </c>
      <c r="B3" s="18" t="s">
        <v>97</v>
      </c>
      <c r="C3" s="9">
        <v>6280.325512475273</v>
      </c>
      <c r="D3" s="9">
        <v>0</v>
      </c>
      <c r="E3" s="9">
        <v>0</v>
      </c>
      <c r="F3" s="9">
        <v>38.79411846161965</v>
      </c>
      <c r="G3" s="9">
        <v>0</v>
      </c>
      <c r="H3" s="9">
        <v>0</v>
      </c>
      <c r="I3" s="9">
        <v>7.3</v>
      </c>
      <c r="J3" s="9">
        <v>0</v>
      </c>
      <c r="K3" s="9">
        <v>0</v>
      </c>
      <c r="L3" s="9">
        <v>0</v>
      </c>
      <c r="M3" s="9">
        <v>0</v>
      </c>
      <c r="N3" s="9">
        <v>22</v>
      </c>
      <c r="O3" s="9">
        <v>0</v>
      </c>
      <c r="P3" s="9">
        <v>0</v>
      </c>
      <c r="Q3" s="9">
        <v>0</v>
      </c>
      <c r="R3" s="9">
        <v>0</v>
      </c>
      <c r="S3" s="10">
        <f aca="true" t="shared" si="0" ref="S3:S19">SUM(C3:R3)</f>
        <v>6348.419630936893</v>
      </c>
      <c r="T3" s="9">
        <v>3141.97173050533</v>
      </c>
      <c r="U3" s="9">
        <v>1628.8024873219947</v>
      </c>
      <c r="V3" s="10">
        <f>SUM(S3:U3)</f>
        <v>11119.193848764218</v>
      </c>
      <c r="W3" s="9">
        <v>3285.79153249</v>
      </c>
      <c r="X3" s="9">
        <v>160.6</v>
      </c>
      <c r="Y3" s="9">
        <v>240.2</v>
      </c>
      <c r="Z3" s="10">
        <f aca="true" t="shared" si="1" ref="Z3:Z18">SUM(V3:X3)-Y3</f>
        <v>14325.385381254218</v>
      </c>
    </row>
    <row r="4" spans="1:26" ht="12.75">
      <c r="A4" s="15" t="s">
        <v>112</v>
      </c>
      <c r="B4" s="18" t="s">
        <v>47</v>
      </c>
      <c r="C4" s="9">
        <v>0</v>
      </c>
      <c r="D4" s="9">
        <v>140.5</v>
      </c>
      <c r="E4" s="9">
        <v>0</v>
      </c>
      <c r="F4" s="9">
        <v>0</v>
      </c>
      <c r="G4" s="9">
        <v>0</v>
      </c>
      <c r="H4" s="9">
        <v>0</v>
      </c>
      <c r="I4" s="9">
        <v>10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10">
        <f t="shared" si="0"/>
        <v>150.5</v>
      </c>
      <c r="T4" s="9">
        <v>273.9392062017234</v>
      </c>
      <c r="U4" s="9">
        <v>22.267472408054573</v>
      </c>
      <c r="V4" s="10">
        <f aca="true" t="shared" si="2" ref="V4:V19">SUM(S4:U4)</f>
        <v>446.70667860977795</v>
      </c>
      <c r="W4" s="9">
        <v>182.7270831</v>
      </c>
      <c r="X4" s="9">
        <v>3.9</v>
      </c>
      <c r="Y4" s="9">
        <v>0</v>
      </c>
      <c r="Z4" s="10">
        <f t="shared" si="1"/>
        <v>633.333761709778</v>
      </c>
    </row>
    <row r="5" spans="1:26" ht="12.75">
      <c r="A5" s="15" t="s">
        <v>113</v>
      </c>
      <c r="B5" s="18" t="s">
        <v>127</v>
      </c>
      <c r="C5" s="9">
        <v>7.349647003004019</v>
      </c>
      <c r="D5" s="9">
        <v>0</v>
      </c>
      <c r="E5" s="9">
        <v>604.0236925671085</v>
      </c>
      <c r="F5" s="9">
        <v>506.06230455175927</v>
      </c>
      <c r="G5" s="9">
        <v>0</v>
      </c>
      <c r="H5" s="9">
        <v>10.026805000000001</v>
      </c>
      <c r="I5" s="9">
        <v>17.764541930539636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10">
        <f t="shared" si="0"/>
        <v>1145.2269910524114</v>
      </c>
      <c r="T5" s="9">
        <v>12524.310302664557</v>
      </c>
      <c r="U5" s="9">
        <v>7435.027919728363</v>
      </c>
      <c r="V5" s="10">
        <f t="shared" si="2"/>
        <v>21104.56521344533</v>
      </c>
      <c r="W5" s="9">
        <v>1352.6158368500003</v>
      </c>
      <c r="X5" s="9">
        <v>0</v>
      </c>
      <c r="Y5" s="9">
        <v>0</v>
      </c>
      <c r="Z5" s="10">
        <f t="shared" si="1"/>
        <v>22457.18105029533</v>
      </c>
    </row>
    <row r="6" spans="1:26" ht="12.75">
      <c r="A6" s="15" t="s">
        <v>114</v>
      </c>
      <c r="B6" s="18" t="s">
        <v>128</v>
      </c>
      <c r="C6" s="9">
        <v>68.82872224023252</v>
      </c>
      <c r="D6" s="9">
        <v>0</v>
      </c>
      <c r="E6" s="9">
        <v>49.58253455973647</v>
      </c>
      <c r="F6" s="9">
        <v>178154.75918054464</v>
      </c>
      <c r="G6" s="9">
        <v>0</v>
      </c>
      <c r="H6" s="9">
        <v>1167.0323437919922</v>
      </c>
      <c r="I6" s="9">
        <v>5485.319428528606</v>
      </c>
      <c r="J6" s="9">
        <v>42.567042656063876</v>
      </c>
      <c r="K6" s="9">
        <v>268.39843907653244</v>
      </c>
      <c r="L6" s="9">
        <v>0.9</v>
      </c>
      <c r="M6" s="9">
        <v>1319.2923383334764</v>
      </c>
      <c r="N6" s="9">
        <v>0</v>
      </c>
      <c r="O6" s="9">
        <v>0</v>
      </c>
      <c r="P6" s="9">
        <v>54.3</v>
      </c>
      <c r="Q6" s="9">
        <v>183.95765254327787</v>
      </c>
      <c r="R6" s="9">
        <v>0</v>
      </c>
      <c r="S6" s="10">
        <f t="shared" si="0"/>
        <v>186794.93768227453</v>
      </c>
      <c r="T6" s="9">
        <v>119079.79427526474</v>
      </c>
      <c r="U6" s="9">
        <v>35656.30134116142</v>
      </c>
      <c r="V6" s="10">
        <f t="shared" si="2"/>
        <v>341531.0332987007</v>
      </c>
      <c r="W6" s="9">
        <v>62149.76052093481</v>
      </c>
      <c r="X6" s="9">
        <v>8487.6</v>
      </c>
      <c r="Y6" s="9">
        <v>349.3</v>
      </c>
      <c r="Z6" s="10">
        <f t="shared" si="1"/>
        <v>411819.0938196355</v>
      </c>
    </row>
    <row r="7" spans="1:26" ht="12.75">
      <c r="A7" s="15" t="s">
        <v>115</v>
      </c>
      <c r="B7" s="18" t="s">
        <v>98</v>
      </c>
      <c r="C7" s="9">
        <v>0</v>
      </c>
      <c r="D7" s="9">
        <v>0</v>
      </c>
      <c r="E7" s="9">
        <v>0</v>
      </c>
      <c r="F7" s="9">
        <v>30.531962389116288</v>
      </c>
      <c r="G7" s="9">
        <v>10181.604724237648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70.5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10">
        <f t="shared" si="0"/>
        <v>10282.636686626764</v>
      </c>
      <c r="T7" s="9">
        <v>5953.347813995813</v>
      </c>
      <c r="U7" s="9">
        <v>3751.209011501388</v>
      </c>
      <c r="V7" s="10">
        <f t="shared" si="2"/>
        <v>19987.193512123966</v>
      </c>
      <c r="W7" s="9">
        <v>0</v>
      </c>
      <c r="X7" s="9">
        <v>529.6</v>
      </c>
      <c r="Y7" s="9">
        <v>263.1</v>
      </c>
      <c r="Z7" s="10">
        <f t="shared" si="1"/>
        <v>20253.693512123966</v>
      </c>
    </row>
    <row r="8" spans="1:26" ht="12.75">
      <c r="A8" s="15" t="s">
        <v>116</v>
      </c>
      <c r="B8" s="18" t="s">
        <v>48</v>
      </c>
      <c r="C8" s="9">
        <v>0</v>
      </c>
      <c r="D8" s="9">
        <v>0</v>
      </c>
      <c r="E8" s="9">
        <v>0</v>
      </c>
      <c r="F8" s="9">
        <v>296.64517966527234</v>
      </c>
      <c r="G8" s="9">
        <v>255.92806869877904</v>
      </c>
      <c r="H8" s="9">
        <v>39778.38136016931</v>
      </c>
      <c r="I8" s="9">
        <v>134.971128</v>
      </c>
      <c r="J8" s="9">
        <v>0</v>
      </c>
      <c r="K8" s="9">
        <v>401.11899999999997</v>
      </c>
      <c r="L8" s="9">
        <v>0</v>
      </c>
      <c r="M8" s="9">
        <v>1241.0227299008675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42108.06746643423</v>
      </c>
      <c r="T8" s="9">
        <v>313.18028795263285</v>
      </c>
      <c r="U8" s="9">
        <v>45.565626172165636</v>
      </c>
      <c r="V8" s="10">
        <f t="shared" si="2"/>
        <v>42466.813380559026</v>
      </c>
      <c r="W8" s="9">
        <v>0</v>
      </c>
      <c r="X8" s="9">
        <v>0</v>
      </c>
      <c r="Y8" s="9">
        <v>0</v>
      </c>
      <c r="Z8" s="10">
        <f t="shared" si="1"/>
        <v>42466.813380559026</v>
      </c>
    </row>
    <row r="9" spans="1:26" ht="12.75">
      <c r="A9" s="15" t="s">
        <v>117</v>
      </c>
      <c r="B9" s="18" t="s">
        <v>99</v>
      </c>
      <c r="C9" s="9">
        <v>0</v>
      </c>
      <c r="D9" s="9">
        <v>0</v>
      </c>
      <c r="E9" s="9">
        <v>0</v>
      </c>
      <c r="F9" s="9">
        <v>4.256680186226778</v>
      </c>
      <c r="G9" s="9">
        <v>0</v>
      </c>
      <c r="H9" s="9">
        <v>0</v>
      </c>
      <c r="I9" s="9">
        <v>8494.147957544685</v>
      </c>
      <c r="J9" s="9">
        <v>0</v>
      </c>
      <c r="K9" s="9">
        <v>150.7166861825687</v>
      </c>
      <c r="L9" s="9">
        <v>0</v>
      </c>
      <c r="M9" s="9">
        <v>19.36</v>
      </c>
      <c r="N9" s="9">
        <v>0</v>
      </c>
      <c r="O9" s="9">
        <v>0.26938432494791725</v>
      </c>
      <c r="P9" s="9">
        <v>0</v>
      </c>
      <c r="Q9" s="9">
        <v>0</v>
      </c>
      <c r="R9" s="9">
        <v>0</v>
      </c>
      <c r="S9" s="10">
        <f t="shared" si="0"/>
        <v>8668.750708238427</v>
      </c>
      <c r="T9" s="9">
        <v>1130.8201952641741</v>
      </c>
      <c r="U9" s="9">
        <v>433.8628836913759</v>
      </c>
      <c r="V9" s="10">
        <f t="shared" si="2"/>
        <v>10233.433787193977</v>
      </c>
      <c r="W9" s="9">
        <v>0</v>
      </c>
      <c r="X9" s="9">
        <v>0</v>
      </c>
      <c r="Y9" s="9">
        <v>0</v>
      </c>
      <c r="Z9" s="10">
        <f t="shared" si="1"/>
        <v>10233.433787193977</v>
      </c>
    </row>
    <row r="10" spans="1:26" ht="12.75">
      <c r="A10" s="15" t="s">
        <v>118</v>
      </c>
      <c r="B10" s="18" t="s">
        <v>134</v>
      </c>
      <c r="C10" s="9">
        <v>10.195923983922043</v>
      </c>
      <c r="D10" s="9">
        <v>0</v>
      </c>
      <c r="E10" s="9">
        <v>0</v>
      </c>
      <c r="F10" s="9">
        <v>8.650570603486711</v>
      </c>
      <c r="G10" s="9">
        <v>0</v>
      </c>
      <c r="H10" s="9">
        <v>0</v>
      </c>
      <c r="I10" s="9">
        <v>6.728621</v>
      </c>
      <c r="J10" s="9">
        <v>11199.957903336202</v>
      </c>
      <c r="K10" s="9">
        <v>7.1</v>
      </c>
      <c r="L10" s="9">
        <v>0</v>
      </c>
      <c r="M10" s="9">
        <v>14.113</v>
      </c>
      <c r="N10" s="9">
        <v>0</v>
      </c>
      <c r="O10" s="9">
        <v>141.9</v>
      </c>
      <c r="P10" s="9">
        <v>0</v>
      </c>
      <c r="Q10" s="9">
        <v>173.5584344163581</v>
      </c>
      <c r="R10" s="9">
        <v>0</v>
      </c>
      <c r="S10" s="10">
        <f t="shared" si="0"/>
        <v>11562.20445333997</v>
      </c>
      <c r="T10" s="9">
        <v>2410.4507924574723</v>
      </c>
      <c r="U10" s="9">
        <v>749.5627372617076</v>
      </c>
      <c r="V10" s="10">
        <f t="shared" si="2"/>
        <v>14722.217983059149</v>
      </c>
      <c r="W10" s="9">
        <v>0</v>
      </c>
      <c r="X10" s="9">
        <v>0</v>
      </c>
      <c r="Y10" s="9">
        <v>0</v>
      </c>
      <c r="Z10" s="10">
        <f t="shared" si="1"/>
        <v>14722.217983059149</v>
      </c>
    </row>
    <row r="11" spans="1:26" ht="12.75">
      <c r="A11" s="15" t="s">
        <v>119</v>
      </c>
      <c r="B11" s="18" t="s">
        <v>100</v>
      </c>
      <c r="C11" s="9">
        <v>0</v>
      </c>
      <c r="D11" s="9">
        <v>0</v>
      </c>
      <c r="E11" s="9">
        <v>0.3937727960954854</v>
      </c>
      <c r="F11" s="9">
        <v>477.6445622260879</v>
      </c>
      <c r="G11" s="9">
        <v>0</v>
      </c>
      <c r="H11" s="9">
        <v>323.7016600773818</v>
      </c>
      <c r="I11" s="9">
        <v>1268.202385650583</v>
      </c>
      <c r="J11" s="9">
        <v>0</v>
      </c>
      <c r="K11" s="9">
        <v>55852.55240075155</v>
      </c>
      <c r="L11" s="9">
        <v>0.008</v>
      </c>
      <c r="M11" s="9">
        <v>28.264246999999997</v>
      </c>
      <c r="N11" s="9">
        <v>61.3</v>
      </c>
      <c r="O11" s="9">
        <v>0</v>
      </c>
      <c r="P11" s="9">
        <v>0</v>
      </c>
      <c r="Q11" s="9">
        <v>171.8361974891306</v>
      </c>
      <c r="R11" s="9">
        <v>0</v>
      </c>
      <c r="S11" s="10">
        <f t="shared" si="0"/>
        <v>58183.90322599083</v>
      </c>
      <c r="T11" s="9">
        <v>7969.644811786977</v>
      </c>
      <c r="U11" s="9">
        <v>3465.710995836052</v>
      </c>
      <c r="V11" s="10">
        <f t="shared" si="2"/>
        <v>69619.25903361385</v>
      </c>
      <c r="W11" s="9">
        <v>0</v>
      </c>
      <c r="X11" s="9">
        <v>0</v>
      </c>
      <c r="Y11" s="9">
        <v>1497.2</v>
      </c>
      <c r="Z11" s="10">
        <f t="shared" si="1"/>
        <v>68122.05903361386</v>
      </c>
    </row>
    <row r="12" spans="1:26" ht="12.75">
      <c r="A12" s="15" t="s">
        <v>120</v>
      </c>
      <c r="B12" s="18" t="s">
        <v>101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64</v>
      </c>
      <c r="L12" s="9">
        <v>30476.686999999998</v>
      </c>
      <c r="M12" s="9">
        <v>184.497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0">
        <f t="shared" si="0"/>
        <v>30725.183999999997</v>
      </c>
      <c r="T12" s="9">
        <v>2915.94560454885</v>
      </c>
      <c r="U12" s="9">
        <v>488.6237424787513</v>
      </c>
      <c r="V12" s="10">
        <f t="shared" si="2"/>
        <v>34129.7533470276</v>
      </c>
      <c r="W12" s="9">
        <v>0</v>
      </c>
      <c r="X12" s="9">
        <v>1778.9</v>
      </c>
      <c r="Y12" s="9">
        <v>192.5</v>
      </c>
      <c r="Z12" s="10">
        <f t="shared" si="1"/>
        <v>35716.153347027604</v>
      </c>
    </row>
    <row r="13" spans="1:26" ht="12.75">
      <c r="A13" s="15" t="s">
        <v>121</v>
      </c>
      <c r="B13" s="18" t="s">
        <v>102</v>
      </c>
      <c r="C13" s="9">
        <v>4</v>
      </c>
      <c r="D13" s="9">
        <v>2</v>
      </c>
      <c r="E13" s="9">
        <v>2</v>
      </c>
      <c r="F13" s="9">
        <v>2601.723421268867</v>
      </c>
      <c r="G13" s="9">
        <v>318.16720706356966</v>
      </c>
      <c r="H13" s="9">
        <v>953.2569792253664</v>
      </c>
      <c r="I13" s="9">
        <v>1778.5659373455892</v>
      </c>
      <c r="J13" s="9">
        <v>38.733520794170964</v>
      </c>
      <c r="K13" s="9">
        <v>1045.8898205778512</v>
      </c>
      <c r="L13" s="9">
        <v>1239.9005414716955</v>
      </c>
      <c r="M13" s="9">
        <v>106218.51800979713</v>
      </c>
      <c r="N13" s="9">
        <v>965.2500000000007</v>
      </c>
      <c r="O13" s="9">
        <v>1479.1306156750522</v>
      </c>
      <c r="P13" s="9">
        <v>80.00726099233562</v>
      </c>
      <c r="Q13" s="9">
        <v>264.3148230409062</v>
      </c>
      <c r="R13" s="9">
        <v>0</v>
      </c>
      <c r="S13" s="10">
        <f t="shared" si="0"/>
        <v>116991.45813725254</v>
      </c>
      <c r="T13" s="9">
        <v>8773.067196632494</v>
      </c>
      <c r="U13" s="9">
        <v>3563.1604090085825</v>
      </c>
      <c r="V13" s="10">
        <f t="shared" si="2"/>
        <v>129327.68574289362</v>
      </c>
      <c r="W13" s="9">
        <v>0</v>
      </c>
      <c r="X13" s="9">
        <v>3093.4</v>
      </c>
      <c r="Y13" s="9">
        <v>0</v>
      </c>
      <c r="Z13" s="10">
        <f t="shared" si="1"/>
        <v>132421.08574289363</v>
      </c>
    </row>
    <row r="14" spans="1:26" ht="12.75">
      <c r="A14" s="15" t="s">
        <v>122</v>
      </c>
      <c r="B14" s="18" t="s">
        <v>49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24051.05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24051.05</v>
      </c>
      <c r="T14" s="9">
        <v>0</v>
      </c>
      <c r="U14" s="9">
        <v>0</v>
      </c>
      <c r="V14" s="10">
        <f t="shared" si="2"/>
        <v>24051.05</v>
      </c>
      <c r="W14" s="9">
        <v>0</v>
      </c>
      <c r="X14" s="9">
        <v>0</v>
      </c>
      <c r="Y14" s="9">
        <v>0</v>
      </c>
      <c r="Z14" s="10">
        <f t="shared" si="1"/>
        <v>24051.05</v>
      </c>
    </row>
    <row r="15" spans="1:26" ht="12.75">
      <c r="A15" s="15" t="s">
        <v>123</v>
      </c>
      <c r="B15" s="18" t="s">
        <v>44</v>
      </c>
      <c r="C15" s="9">
        <v>0</v>
      </c>
      <c r="D15" s="9">
        <v>0</v>
      </c>
      <c r="E15" s="9">
        <v>0</v>
      </c>
      <c r="F15" s="9">
        <v>2.476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143.83723500000002</v>
      </c>
      <c r="N15" s="9">
        <v>0</v>
      </c>
      <c r="O15" s="9">
        <v>18289.6</v>
      </c>
      <c r="P15" s="9">
        <v>0</v>
      </c>
      <c r="Q15" s="9">
        <v>0</v>
      </c>
      <c r="R15" s="9">
        <v>0</v>
      </c>
      <c r="S15" s="10">
        <f t="shared" si="0"/>
        <v>18435.913235</v>
      </c>
      <c r="T15" s="9">
        <v>7.88383201759097</v>
      </c>
      <c r="U15" s="9">
        <v>6.01500864640613</v>
      </c>
      <c r="V15" s="10">
        <f t="shared" si="2"/>
        <v>18449.812075663995</v>
      </c>
      <c r="W15" s="9">
        <v>0</v>
      </c>
      <c r="X15" s="9">
        <v>0</v>
      </c>
      <c r="Y15" s="9">
        <v>0</v>
      </c>
      <c r="Z15" s="10">
        <f t="shared" si="1"/>
        <v>18449.812075663995</v>
      </c>
    </row>
    <row r="16" spans="1:26" ht="12.75">
      <c r="A16" s="15" t="s">
        <v>124</v>
      </c>
      <c r="B16" s="18" t="s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125</v>
      </c>
      <c r="O16" s="9">
        <v>0</v>
      </c>
      <c r="P16" s="9">
        <v>30570.092739007665</v>
      </c>
      <c r="Q16" s="9">
        <v>0</v>
      </c>
      <c r="R16" s="9">
        <v>0</v>
      </c>
      <c r="S16" s="10">
        <f t="shared" si="0"/>
        <v>30695.092739007665</v>
      </c>
      <c r="T16" s="9">
        <v>6.0256627371944305</v>
      </c>
      <c r="U16" s="9">
        <v>4.59730919985109</v>
      </c>
      <c r="V16" s="10">
        <f t="shared" si="2"/>
        <v>30705.715710944707</v>
      </c>
      <c r="W16" s="9">
        <v>0</v>
      </c>
      <c r="X16" s="9">
        <v>0</v>
      </c>
      <c r="Y16" s="9">
        <v>142</v>
      </c>
      <c r="Z16" s="10">
        <f t="shared" si="1"/>
        <v>30563.715710944707</v>
      </c>
    </row>
    <row r="17" spans="1:26" ht="12.75">
      <c r="A17" s="15" t="s">
        <v>125</v>
      </c>
      <c r="B17" s="18" t="s">
        <v>103</v>
      </c>
      <c r="C17" s="9">
        <v>0</v>
      </c>
      <c r="D17" s="9">
        <v>0</v>
      </c>
      <c r="E17" s="9">
        <v>0</v>
      </c>
      <c r="F17" s="9">
        <v>186.19462727446023</v>
      </c>
      <c r="G17" s="9">
        <v>0</v>
      </c>
      <c r="H17" s="9">
        <v>0</v>
      </c>
      <c r="I17" s="9">
        <v>0</v>
      </c>
      <c r="J17" s="9">
        <v>13.84153321356263</v>
      </c>
      <c r="K17" s="9">
        <v>5.965</v>
      </c>
      <c r="L17" s="9">
        <v>37.701458528301345</v>
      </c>
      <c r="M17" s="9">
        <v>48.908198</v>
      </c>
      <c r="N17" s="9">
        <v>1639.1</v>
      </c>
      <c r="O17" s="9">
        <v>0</v>
      </c>
      <c r="P17" s="9">
        <v>0</v>
      </c>
      <c r="Q17" s="9">
        <v>14077.01289251033</v>
      </c>
      <c r="R17" s="9">
        <v>0</v>
      </c>
      <c r="S17" s="10">
        <f t="shared" si="0"/>
        <v>16008.723709526656</v>
      </c>
      <c r="T17" s="9">
        <v>854.239347121759</v>
      </c>
      <c r="U17" s="9">
        <v>180.80145284416565</v>
      </c>
      <c r="V17" s="10">
        <f t="shared" si="2"/>
        <v>17043.764509492583</v>
      </c>
      <c r="W17" s="9">
        <v>0</v>
      </c>
      <c r="X17" s="9">
        <v>273.4</v>
      </c>
      <c r="Y17" s="9">
        <v>0</v>
      </c>
      <c r="Z17" s="10">
        <f t="shared" si="1"/>
        <v>17317.164509492584</v>
      </c>
    </row>
    <row r="18" spans="1:26" ht="12.75">
      <c r="A18" s="15" t="s">
        <v>126</v>
      </c>
      <c r="B18" s="18" t="s">
        <v>46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644.2</v>
      </c>
      <c r="S18" s="10">
        <f t="shared" si="0"/>
        <v>644.2</v>
      </c>
      <c r="T18" s="9">
        <v>0</v>
      </c>
      <c r="U18" s="9">
        <v>0</v>
      </c>
      <c r="V18" s="10">
        <f t="shared" si="2"/>
        <v>644.2</v>
      </c>
      <c r="W18" s="9">
        <v>0</v>
      </c>
      <c r="X18" s="9">
        <v>0</v>
      </c>
      <c r="Y18" s="9">
        <v>0</v>
      </c>
      <c r="Z18" s="10">
        <f t="shared" si="1"/>
        <v>644.2</v>
      </c>
    </row>
    <row r="19" spans="1:26" ht="12.75">
      <c r="A19" s="11"/>
      <c r="B19" s="41" t="s">
        <v>51</v>
      </c>
      <c r="C19" s="9">
        <v>0</v>
      </c>
      <c r="D19" s="9">
        <v>0</v>
      </c>
      <c r="E19" s="9">
        <v>40.9</v>
      </c>
      <c r="F19" s="9">
        <v>7113.768133397001</v>
      </c>
      <c r="G19" s="9">
        <v>0</v>
      </c>
      <c r="H19" s="9">
        <v>483.3</v>
      </c>
      <c r="I19" s="9">
        <v>58303.126999999986</v>
      </c>
      <c r="J19" s="9">
        <v>3.8</v>
      </c>
      <c r="K19" s="9">
        <v>162</v>
      </c>
      <c r="L19" s="9">
        <v>0</v>
      </c>
      <c r="M19" s="9">
        <v>862.6</v>
      </c>
      <c r="N19" s="9">
        <v>0</v>
      </c>
      <c r="O19" s="9">
        <v>0</v>
      </c>
      <c r="P19" s="9">
        <v>0</v>
      </c>
      <c r="Q19" s="9">
        <v>1.4</v>
      </c>
      <c r="R19" s="9">
        <v>0</v>
      </c>
      <c r="S19" s="10">
        <f t="shared" si="0"/>
        <v>66970.89513339699</v>
      </c>
      <c r="T19" s="9">
        <v>0</v>
      </c>
      <c r="U19" s="9">
        <v>0</v>
      </c>
      <c r="V19" s="10">
        <f t="shared" si="2"/>
        <v>66970.89513339699</v>
      </c>
      <c r="W19" s="9">
        <f>-SUM(W3:W18)</f>
        <v>-66970.89497337482</v>
      </c>
      <c r="X19" s="9">
        <v>0</v>
      </c>
      <c r="Y19" s="9">
        <v>0</v>
      </c>
      <c r="Z19" s="10">
        <f>SUM(V19:X19)-Y19</f>
        <v>0.00016002217307686806</v>
      </c>
    </row>
    <row r="20" spans="1:26" ht="12.75">
      <c r="A20" s="11"/>
      <c r="B20" s="41" t="s">
        <v>52</v>
      </c>
      <c r="C20" s="10">
        <f aca="true" t="shared" si="3" ref="C20:Z20">SUM(C3:C19)</f>
        <v>6370.699805702431</v>
      </c>
      <c r="D20" s="10">
        <f t="shared" si="3"/>
        <v>142.5</v>
      </c>
      <c r="E20" s="10">
        <f t="shared" si="3"/>
        <v>696.8999999229404</v>
      </c>
      <c r="F20" s="10">
        <f t="shared" si="3"/>
        <v>189421.50674056855</v>
      </c>
      <c r="G20" s="10">
        <f t="shared" si="3"/>
        <v>10755.699999999997</v>
      </c>
      <c r="H20" s="10">
        <f t="shared" si="3"/>
        <v>42715.69914826405</v>
      </c>
      <c r="I20" s="10">
        <f t="shared" si="3"/>
        <v>75506.127</v>
      </c>
      <c r="J20" s="10">
        <f t="shared" si="3"/>
        <v>11298.9</v>
      </c>
      <c r="K20" s="10">
        <f t="shared" si="3"/>
        <v>57957.7413465885</v>
      </c>
      <c r="L20" s="10">
        <f t="shared" si="3"/>
        <v>31755.196999999993</v>
      </c>
      <c r="M20" s="10">
        <f t="shared" si="3"/>
        <v>110150.91275803148</v>
      </c>
      <c r="N20" s="10">
        <f t="shared" si="3"/>
        <v>26863.699999999997</v>
      </c>
      <c r="O20" s="10">
        <f t="shared" si="3"/>
        <v>19910.899999999998</v>
      </c>
      <c r="P20" s="10">
        <f t="shared" si="3"/>
        <v>30704.4</v>
      </c>
      <c r="Q20" s="10">
        <f t="shared" si="3"/>
        <v>14872.080000000004</v>
      </c>
      <c r="R20" s="10">
        <f t="shared" si="3"/>
        <v>644.2</v>
      </c>
      <c r="S20" s="10">
        <f t="shared" si="3"/>
        <v>629767.1637990779</v>
      </c>
      <c r="T20" s="10">
        <f t="shared" si="3"/>
        <v>165354.62105915134</v>
      </c>
      <c r="U20" s="10">
        <f t="shared" si="3"/>
        <v>57431.50839726028</v>
      </c>
      <c r="V20" s="10">
        <f t="shared" si="3"/>
        <v>852553.2932554893</v>
      </c>
      <c r="W20" s="10">
        <f t="shared" si="3"/>
        <v>0</v>
      </c>
      <c r="X20" s="10">
        <f t="shared" si="3"/>
        <v>14327.4</v>
      </c>
      <c r="Y20" s="10">
        <f t="shared" si="3"/>
        <v>2684.3</v>
      </c>
      <c r="Z20" s="10">
        <f t="shared" si="3"/>
        <v>864196.3932554894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3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28125" style="2" bestFit="1" customWidth="1"/>
    <col min="2" max="2" width="44.00390625" style="2" bestFit="1" customWidth="1"/>
    <col min="3" max="16384" width="9.140625" style="4" customWidth="1"/>
  </cols>
  <sheetData>
    <row r="1" spans="1:27" ht="12.75">
      <c r="A1" s="24"/>
      <c r="B1" s="24"/>
      <c r="C1" s="37" t="s">
        <v>111</v>
      </c>
      <c r="D1" s="37" t="s">
        <v>112</v>
      </c>
      <c r="E1" s="37" t="s">
        <v>113</v>
      </c>
      <c r="F1" s="37" t="s">
        <v>114</v>
      </c>
      <c r="G1" s="37" t="s">
        <v>115</v>
      </c>
      <c r="H1" s="37" t="s">
        <v>116</v>
      </c>
      <c r="I1" s="37" t="s">
        <v>117</v>
      </c>
      <c r="J1" s="37" t="s">
        <v>118</v>
      </c>
      <c r="K1" s="37" t="s">
        <v>119</v>
      </c>
      <c r="L1" s="37" t="s">
        <v>120</v>
      </c>
      <c r="M1" s="37" t="s">
        <v>121</v>
      </c>
      <c r="N1" s="37" t="s">
        <v>122</v>
      </c>
      <c r="O1" s="37" t="s">
        <v>123</v>
      </c>
      <c r="P1" s="37" t="s">
        <v>124</v>
      </c>
      <c r="Q1" s="37" t="s">
        <v>125</v>
      </c>
      <c r="R1" s="37" t="s">
        <v>126</v>
      </c>
      <c r="S1" s="30"/>
      <c r="T1" s="30" t="s">
        <v>8</v>
      </c>
      <c r="U1" s="30" t="s">
        <v>9</v>
      </c>
      <c r="V1" s="30" t="s">
        <v>10</v>
      </c>
      <c r="W1" s="30" t="s">
        <v>6</v>
      </c>
      <c r="X1" s="30" t="s">
        <v>7</v>
      </c>
      <c r="Y1" s="30" t="s">
        <v>17</v>
      </c>
      <c r="Z1" s="30" t="s">
        <v>18</v>
      </c>
      <c r="AA1" s="23"/>
    </row>
    <row r="2" spans="1:27" ht="99" customHeight="1">
      <c r="A2" s="29"/>
      <c r="B2" s="29"/>
      <c r="C2" s="16" t="s">
        <v>104</v>
      </c>
      <c r="D2" s="16" t="s">
        <v>40</v>
      </c>
      <c r="E2" s="16" t="s">
        <v>129</v>
      </c>
      <c r="F2" s="16" t="s">
        <v>130</v>
      </c>
      <c r="G2" s="16" t="s">
        <v>105</v>
      </c>
      <c r="H2" s="16" t="s">
        <v>41</v>
      </c>
      <c r="I2" s="16" t="s">
        <v>106</v>
      </c>
      <c r="J2" s="16" t="s">
        <v>42</v>
      </c>
      <c r="K2" s="16" t="s">
        <v>100</v>
      </c>
      <c r="L2" s="16" t="s">
        <v>107</v>
      </c>
      <c r="M2" s="16" t="s">
        <v>108</v>
      </c>
      <c r="N2" s="16" t="s">
        <v>43</v>
      </c>
      <c r="O2" s="16" t="s">
        <v>44</v>
      </c>
      <c r="P2" s="16" t="s">
        <v>45</v>
      </c>
      <c r="Q2" s="16" t="s">
        <v>103</v>
      </c>
      <c r="R2" s="16" t="s">
        <v>46</v>
      </c>
      <c r="S2" s="34" t="s">
        <v>59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39" t="s">
        <v>76</v>
      </c>
    </row>
    <row r="3" spans="1:27" ht="12.75">
      <c r="A3" s="15" t="s">
        <v>111</v>
      </c>
      <c r="B3" s="18" t="s">
        <v>97</v>
      </c>
      <c r="C3" s="23">
        <v>308.33115641754307</v>
      </c>
      <c r="D3" s="23">
        <v>0</v>
      </c>
      <c r="E3" s="23">
        <v>0.08834550399387564</v>
      </c>
      <c r="F3" s="23">
        <v>6055.6614744921135</v>
      </c>
      <c r="G3" s="23">
        <v>6.15450029734026</v>
      </c>
      <c r="H3" s="23">
        <v>4.778083334014314</v>
      </c>
      <c r="I3" s="23">
        <v>783.0762097920976</v>
      </c>
      <c r="J3" s="23">
        <v>196.8064723032224</v>
      </c>
      <c r="K3" s="23">
        <v>10.761757680523576</v>
      </c>
      <c r="L3" s="23">
        <v>0</v>
      </c>
      <c r="M3" s="23">
        <v>48.44311134382301</v>
      </c>
      <c r="N3" s="23">
        <v>20.333843510532436</v>
      </c>
      <c r="O3" s="23">
        <v>1.8150862667678123</v>
      </c>
      <c r="P3" s="23">
        <v>104.83616317873296</v>
      </c>
      <c r="Q3" s="23">
        <v>22.266884261188313</v>
      </c>
      <c r="R3" s="23">
        <v>0</v>
      </c>
      <c r="S3" s="24">
        <f aca="true" t="shared" si="0" ref="S3:S29">SUM(C3:R3)</f>
        <v>7563.353088381892</v>
      </c>
      <c r="T3" s="23">
        <v>3680.7454124759274</v>
      </c>
      <c r="U3" s="23">
        <v>0</v>
      </c>
      <c r="V3" s="23">
        <v>0</v>
      </c>
      <c r="W3" s="23">
        <v>130.98279761046825</v>
      </c>
      <c r="X3" s="23">
        <v>32.643058611627715</v>
      </c>
      <c r="Y3" s="23">
        <v>2568.5377272250685</v>
      </c>
      <c r="Z3" s="23">
        <v>349.1232980647452</v>
      </c>
      <c r="AA3" s="24">
        <f>SUM(S3:Z3)</f>
        <v>14325.385382369728</v>
      </c>
    </row>
    <row r="4" spans="1:27" ht="12.75">
      <c r="A4" s="15" t="s">
        <v>112</v>
      </c>
      <c r="B4" s="18" t="s">
        <v>47</v>
      </c>
      <c r="C4" s="23">
        <v>0</v>
      </c>
      <c r="D4" s="23">
        <v>0</v>
      </c>
      <c r="E4" s="23">
        <v>0</v>
      </c>
      <c r="F4" s="23">
        <v>72.5454895915838</v>
      </c>
      <c r="G4" s="23">
        <v>0</v>
      </c>
      <c r="H4" s="23">
        <v>0</v>
      </c>
      <c r="I4" s="23">
        <v>24.902826730495253</v>
      </c>
      <c r="J4" s="23">
        <v>25.086960644247437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0.06883858319104276</v>
      </c>
      <c r="R4" s="23">
        <v>0</v>
      </c>
      <c r="S4" s="24">
        <f t="shared" si="0"/>
        <v>122.60411554951753</v>
      </c>
      <c r="T4" s="23">
        <v>406.66825401632025</v>
      </c>
      <c r="U4" s="23">
        <v>0</v>
      </c>
      <c r="V4" s="23">
        <v>0</v>
      </c>
      <c r="W4" s="23">
        <v>0</v>
      </c>
      <c r="X4" s="23">
        <v>1.3197803583420953</v>
      </c>
      <c r="Y4" s="23">
        <v>96.90813159276884</v>
      </c>
      <c r="Z4" s="23">
        <v>5.833480159527838</v>
      </c>
      <c r="AA4" s="24">
        <f aca="true" t="shared" si="1" ref="AA4:AA21">SUM(S4:Z4)</f>
        <v>633.3337616764767</v>
      </c>
    </row>
    <row r="5" spans="1:27" ht="12.75">
      <c r="A5" s="15" t="s">
        <v>113</v>
      </c>
      <c r="B5" s="18" t="s">
        <v>127</v>
      </c>
      <c r="C5" s="23">
        <v>5.004912277397443</v>
      </c>
      <c r="D5" s="23">
        <v>0</v>
      </c>
      <c r="E5" s="23">
        <v>103.6910989853268</v>
      </c>
      <c r="F5" s="23">
        <v>11949.58139556259</v>
      </c>
      <c r="G5" s="23">
        <v>165.95162512850217</v>
      </c>
      <c r="H5" s="23">
        <v>549.0455163385643</v>
      </c>
      <c r="I5" s="23">
        <v>103.16164166112272</v>
      </c>
      <c r="J5" s="23">
        <v>0.00023156929242632018</v>
      </c>
      <c r="K5" s="23">
        <v>26.361582240135252</v>
      </c>
      <c r="L5" s="23">
        <v>0.051562606029007176</v>
      </c>
      <c r="M5" s="23">
        <v>59.36185167920138</v>
      </c>
      <c r="N5" s="23">
        <v>40.54632062758242</v>
      </c>
      <c r="O5" s="23">
        <v>0</v>
      </c>
      <c r="P5" s="23">
        <v>0.0014060254886274492</v>
      </c>
      <c r="Q5" s="23">
        <v>1.5335867929949814</v>
      </c>
      <c r="R5" s="23">
        <v>0</v>
      </c>
      <c r="S5" s="24">
        <f t="shared" si="0"/>
        <v>13004.29273149423</v>
      </c>
      <c r="T5" s="23">
        <v>113.93574098887345</v>
      </c>
      <c r="U5" s="23">
        <v>0</v>
      </c>
      <c r="V5" s="23">
        <v>0</v>
      </c>
      <c r="W5" s="23">
        <v>0</v>
      </c>
      <c r="X5" s="23">
        <v>12.312966659639237</v>
      </c>
      <c r="Y5" s="23">
        <v>946.0540077645276</v>
      </c>
      <c r="Z5" s="23">
        <v>8380.585603268672</v>
      </c>
      <c r="AA5" s="24">
        <f t="shared" si="1"/>
        <v>22457.18105017594</v>
      </c>
    </row>
    <row r="6" spans="1:27" ht="12.75">
      <c r="A6" s="15" t="s">
        <v>114</v>
      </c>
      <c r="B6" s="18" t="s">
        <v>128</v>
      </c>
      <c r="C6" s="23">
        <v>2532.788615364697</v>
      </c>
      <c r="D6" s="23">
        <v>55.61796359699031</v>
      </c>
      <c r="E6" s="23">
        <v>91.05135876638636</v>
      </c>
      <c r="F6" s="23">
        <v>94541.22061414232</v>
      </c>
      <c r="G6" s="23">
        <v>992.0318840415164</v>
      </c>
      <c r="H6" s="23">
        <v>12138.258106620302</v>
      </c>
      <c r="I6" s="23">
        <v>9969.750906074041</v>
      </c>
      <c r="J6" s="23">
        <v>4118.21222165154</v>
      </c>
      <c r="K6" s="23">
        <v>6913.238633564406</v>
      </c>
      <c r="L6" s="23">
        <v>312.01151925470253</v>
      </c>
      <c r="M6" s="23">
        <v>5000.8127103284105</v>
      </c>
      <c r="N6" s="23">
        <v>1588.0417111004065</v>
      </c>
      <c r="O6" s="23">
        <v>561.091372719804</v>
      </c>
      <c r="P6" s="23">
        <v>4533.270585290252</v>
      </c>
      <c r="Q6" s="23">
        <v>1580.9108047871644</v>
      </c>
      <c r="R6" s="23">
        <v>0</v>
      </c>
      <c r="S6" s="24">
        <f t="shared" si="0"/>
        <v>144928.30900730292</v>
      </c>
      <c r="T6" s="23">
        <v>55893.46015518468</v>
      </c>
      <c r="U6" s="23">
        <v>14.39051764519985</v>
      </c>
      <c r="V6" s="23">
        <v>2337.1258363671013</v>
      </c>
      <c r="W6" s="23">
        <v>26868.259493634527</v>
      </c>
      <c r="X6" s="23">
        <v>3308.396034783124</v>
      </c>
      <c r="Y6" s="23">
        <v>138709.33839354577</v>
      </c>
      <c r="Z6" s="23">
        <v>39759.81543456414</v>
      </c>
      <c r="AA6" s="24">
        <f t="shared" si="1"/>
        <v>411819.0948730274</v>
      </c>
    </row>
    <row r="7" spans="1:27" ht="12.75">
      <c r="A7" s="15" t="s">
        <v>115</v>
      </c>
      <c r="B7" s="18" t="s">
        <v>98</v>
      </c>
      <c r="C7" s="23">
        <v>198.11134360428807</v>
      </c>
      <c r="D7" s="23">
        <v>0</v>
      </c>
      <c r="E7" s="23">
        <v>30.067319222756836</v>
      </c>
      <c r="F7" s="23">
        <v>4332.203909457022</v>
      </c>
      <c r="G7" s="23">
        <v>1506.9831653456338</v>
      </c>
      <c r="H7" s="23">
        <v>124.75350833793146</v>
      </c>
      <c r="I7" s="23">
        <v>667.0878073176178</v>
      </c>
      <c r="J7" s="23">
        <v>232.0361006386877</v>
      </c>
      <c r="K7" s="23">
        <v>672.4808530032767</v>
      </c>
      <c r="L7" s="23">
        <v>151.20866948066384</v>
      </c>
      <c r="M7" s="23">
        <v>522.9935890867146</v>
      </c>
      <c r="N7" s="23">
        <v>294.5206417334324</v>
      </c>
      <c r="O7" s="23">
        <v>186.07090071285396</v>
      </c>
      <c r="P7" s="23">
        <v>394.09127013293744</v>
      </c>
      <c r="Q7" s="23">
        <v>267.6170868279553</v>
      </c>
      <c r="R7" s="23">
        <v>0</v>
      </c>
      <c r="S7" s="24">
        <f t="shared" si="0"/>
        <v>9580.226164901771</v>
      </c>
      <c r="T7" s="23">
        <v>5014.152656697221</v>
      </c>
      <c r="U7" s="23">
        <v>0</v>
      </c>
      <c r="V7" s="23">
        <v>30.826446280991735</v>
      </c>
      <c r="W7" s="23">
        <v>0</v>
      </c>
      <c r="X7" s="23">
        <v>0</v>
      </c>
      <c r="Y7" s="23">
        <v>5624.51518670534</v>
      </c>
      <c r="Z7" s="23">
        <v>3.8930611662505044</v>
      </c>
      <c r="AA7" s="24">
        <f t="shared" si="1"/>
        <v>20253.613515751575</v>
      </c>
    </row>
    <row r="8" spans="1:27" ht="12.75">
      <c r="A8" s="15" t="s">
        <v>116</v>
      </c>
      <c r="B8" s="18" t="s">
        <v>48</v>
      </c>
      <c r="C8" s="23">
        <v>0</v>
      </c>
      <c r="D8" s="23">
        <v>0</v>
      </c>
      <c r="E8" s="23">
        <v>9.386300203106234</v>
      </c>
      <c r="F8" s="23">
        <v>1084.4983956664187</v>
      </c>
      <c r="G8" s="23">
        <v>493.954052516062</v>
      </c>
      <c r="H8" s="23">
        <v>11112.674598574673</v>
      </c>
      <c r="I8" s="23">
        <v>849.7768000298028</v>
      </c>
      <c r="J8" s="23">
        <v>27.665488063391425</v>
      </c>
      <c r="K8" s="23">
        <v>625.3194414680236</v>
      </c>
      <c r="L8" s="23">
        <v>0</v>
      </c>
      <c r="M8" s="23">
        <v>2735.333750153912</v>
      </c>
      <c r="N8" s="23">
        <v>333.81170568007906</v>
      </c>
      <c r="O8" s="23">
        <v>115.50316287627653</v>
      </c>
      <c r="P8" s="23">
        <v>165.00166825392745</v>
      </c>
      <c r="Q8" s="23">
        <v>287.0144056502551</v>
      </c>
      <c r="R8" s="23">
        <v>0</v>
      </c>
      <c r="S8" s="24">
        <f t="shared" si="0"/>
        <v>17839.93976913593</v>
      </c>
      <c r="T8" s="23">
        <v>345.54453234805436</v>
      </c>
      <c r="U8" s="23">
        <v>0</v>
      </c>
      <c r="V8" s="23">
        <v>0</v>
      </c>
      <c r="W8" s="23">
        <v>23277.79670544054</v>
      </c>
      <c r="X8" s="23">
        <v>0</v>
      </c>
      <c r="Y8" s="23">
        <v>838.7080287855317</v>
      </c>
      <c r="Z8" s="23">
        <v>164.8243242820106</v>
      </c>
      <c r="AA8" s="24">
        <f t="shared" si="1"/>
        <v>42466.81335999207</v>
      </c>
    </row>
    <row r="9" spans="1:27" ht="12.75">
      <c r="A9" s="15" t="s">
        <v>117</v>
      </c>
      <c r="B9" s="18" t="s">
        <v>99</v>
      </c>
      <c r="C9" s="23">
        <v>104.87582916326042</v>
      </c>
      <c r="D9" s="23">
        <v>5.0746437657213574</v>
      </c>
      <c r="E9" s="23">
        <v>14.926139332404947</v>
      </c>
      <c r="F9" s="23">
        <v>623.1357339029076</v>
      </c>
      <c r="G9" s="23">
        <v>46.88173808176606</v>
      </c>
      <c r="H9" s="23">
        <v>255.35835314488625</v>
      </c>
      <c r="I9" s="23">
        <v>1616.648891919941</v>
      </c>
      <c r="J9" s="23">
        <v>23.911126023966418</v>
      </c>
      <c r="K9" s="23">
        <v>772.292650294738</v>
      </c>
      <c r="L9" s="23">
        <v>6.882920066804867</v>
      </c>
      <c r="M9" s="23">
        <v>607.9865734113978</v>
      </c>
      <c r="N9" s="23">
        <v>77.40561677825237</v>
      </c>
      <c r="O9" s="23">
        <v>32.87221830477784</v>
      </c>
      <c r="P9" s="23">
        <v>48.64427957789458</v>
      </c>
      <c r="Q9" s="23">
        <v>93.24255875413509</v>
      </c>
      <c r="R9" s="23">
        <v>0</v>
      </c>
      <c r="S9" s="24">
        <f t="shared" si="0"/>
        <v>4330.139272522854</v>
      </c>
      <c r="T9" s="23">
        <v>2864.1460143678487</v>
      </c>
      <c r="U9" s="23">
        <v>0</v>
      </c>
      <c r="V9" s="23">
        <v>0</v>
      </c>
      <c r="W9" s="23">
        <v>0</v>
      </c>
      <c r="X9" s="23">
        <v>0</v>
      </c>
      <c r="Y9" s="23">
        <v>2076.8797370367047</v>
      </c>
      <c r="Z9" s="23">
        <v>962.268765077877</v>
      </c>
      <c r="AA9" s="24">
        <f t="shared" si="1"/>
        <v>10233.433789005285</v>
      </c>
    </row>
    <row r="10" spans="1:27" ht="12.75">
      <c r="A10" s="15" t="s">
        <v>118</v>
      </c>
      <c r="B10" s="18" t="s">
        <v>134</v>
      </c>
      <c r="C10" s="23">
        <v>0</v>
      </c>
      <c r="D10" s="23">
        <v>0.13275690067042986</v>
      </c>
      <c r="E10" s="23">
        <v>2.6414814840113943</v>
      </c>
      <c r="F10" s="23">
        <v>694.71719785182</v>
      </c>
      <c r="G10" s="23">
        <v>48.33941068834561</v>
      </c>
      <c r="H10" s="23">
        <v>281.4269707718748</v>
      </c>
      <c r="I10" s="23">
        <v>758.0197764815501</v>
      </c>
      <c r="J10" s="23">
        <v>152.32187867498595</v>
      </c>
      <c r="K10" s="23">
        <v>1571.7997719730347</v>
      </c>
      <c r="L10" s="23">
        <v>158.4476412155085</v>
      </c>
      <c r="M10" s="23">
        <v>763.498783450531</v>
      </c>
      <c r="N10" s="23">
        <v>72.13502779610508</v>
      </c>
      <c r="O10" s="23">
        <v>77.05424466177514</v>
      </c>
      <c r="P10" s="23">
        <v>302.84581428124096</v>
      </c>
      <c r="Q10" s="23">
        <v>247.594202433133</v>
      </c>
      <c r="R10" s="23">
        <v>0</v>
      </c>
      <c r="S10" s="24">
        <f t="shared" si="0"/>
        <v>5130.974958664588</v>
      </c>
      <c r="T10" s="23">
        <v>7969.4457069858445</v>
      </c>
      <c r="U10" s="23">
        <v>0</v>
      </c>
      <c r="V10" s="23">
        <v>0</v>
      </c>
      <c r="W10" s="23">
        <v>0</v>
      </c>
      <c r="X10" s="23">
        <v>0</v>
      </c>
      <c r="Y10" s="23">
        <v>1390.8119212643742</v>
      </c>
      <c r="Z10" s="23">
        <v>230.9853986642819</v>
      </c>
      <c r="AA10" s="24">
        <f t="shared" si="1"/>
        <v>14722.217985579087</v>
      </c>
    </row>
    <row r="11" spans="1:27" ht="12.75">
      <c r="A11" s="15" t="s">
        <v>119</v>
      </c>
      <c r="B11" s="18" t="s">
        <v>100</v>
      </c>
      <c r="C11" s="23">
        <v>80.03449445487587</v>
      </c>
      <c r="D11" s="23">
        <v>11.06328719202217</v>
      </c>
      <c r="E11" s="23">
        <v>56.14552710925649</v>
      </c>
      <c r="F11" s="23">
        <v>7593.573967098675</v>
      </c>
      <c r="G11" s="23">
        <v>300.9764835519105</v>
      </c>
      <c r="H11" s="23">
        <v>990.0344143412565</v>
      </c>
      <c r="I11" s="23">
        <v>9240.837794851175</v>
      </c>
      <c r="J11" s="23">
        <v>155.42422165643774</v>
      </c>
      <c r="K11" s="23">
        <v>17756.214266361814</v>
      </c>
      <c r="L11" s="23">
        <v>945.9838257606303</v>
      </c>
      <c r="M11" s="23">
        <v>3355.711323496189</v>
      </c>
      <c r="N11" s="23">
        <v>469.59901941228316</v>
      </c>
      <c r="O11" s="23">
        <v>84.37757288873674</v>
      </c>
      <c r="P11" s="23">
        <v>290.4909126637709</v>
      </c>
      <c r="Q11" s="23">
        <v>415.2376078902184</v>
      </c>
      <c r="R11" s="23">
        <v>0</v>
      </c>
      <c r="S11" s="24">
        <f t="shared" si="0"/>
        <v>41745.70471872925</v>
      </c>
      <c r="T11" s="23">
        <v>8465.04639152348</v>
      </c>
      <c r="U11" s="23">
        <v>0</v>
      </c>
      <c r="V11" s="23">
        <v>4915.7</v>
      </c>
      <c r="W11" s="23">
        <v>0</v>
      </c>
      <c r="X11" s="23">
        <v>0</v>
      </c>
      <c r="Y11" s="23">
        <v>9411.235204513654</v>
      </c>
      <c r="Z11" s="23">
        <v>3584.3727446378625</v>
      </c>
      <c r="AA11" s="24">
        <f t="shared" si="1"/>
        <v>68122.05905940424</v>
      </c>
    </row>
    <row r="12" spans="1:27" ht="12.75">
      <c r="A12" s="15" t="s">
        <v>120</v>
      </c>
      <c r="B12" s="18" t="s">
        <v>101</v>
      </c>
      <c r="C12" s="23">
        <v>228.01787552348867</v>
      </c>
      <c r="D12" s="23">
        <v>8.426456112677775</v>
      </c>
      <c r="E12" s="23">
        <v>10.702573817094297</v>
      </c>
      <c r="F12" s="23">
        <v>2609.3671006188924</v>
      </c>
      <c r="G12" s="23">
        <v>224.51159179333467</v>
      </c>
      <c r="H12" s="23">
        <v>992.9588597405358</v>
      </c>
      <c r="I12" s="23">
        <v>1340.6063917358806</v>
      </c>
      <c r="J12" s="23">
        <v>267.6393399347348</v>
      </c>
      <c r="K12" s="23">
        <v>907.298362687118</v>
      </c>
      <c r="L12" s="23">
        <v>8319.703751375173</v>
      </c>
      <c r="M12" s="23">
        <v>4291.818514393282</v>
      </c>
      <c r="N12" s="23">
        <v>448.06104791275965</v>
      </c>
      <c r="O12" s="23">
        <v>33.41324596370301</v>
      </c>
      <c r="P12" s="23">
        <v>705.3830402197411</v>
      </c>
      <c r="Q12" s="23">
        <v>294.3842704363909</v>
      </c>
      <c r="R12" s="23">
        <v>0</v>
      </c>
      <c r="S12" s="24">
        <f t="shared" si="0"/>
        <v>20682.29242226481</v>
      </c>
      <c r="T12" s="23">
        <v>9858.239805191473</v>
      </c>
      <c r="U12" s="23">
        <v>0</v>
      </c>
      <c r="V12" s="23">
        <v>0</v>
      </c>
      <c r="W12" s="23">
        <v>0</v>
      </c>
      <c r="X12" s="23">
        <v>0</v>
      </c>
      <c r="Y12" s="23">
        <v>3726.239725293656</v>
      </c>
      <c r="Z12" s="23">
        <v>1449.3814212167058</v>
      </c>
      <c r="AA12" s="24">
        <f t="shared" si="1"/>
        <v>35716.15337396665</v>
      </c>
    </row>
    <row r="13" spans="1:27" ht="12.75">
      <c r="A13" s="15" t="s">
        <v>121</v>
      </c>
      <c r="B13" s="18" t="s">
        <v>102</v>
      </c>
      <c r="C13" s="23">
        <v>90.78560090785057</v>
      </c>
      <c r="D13" s="23">
        <v>1.7123273946026092</v>
      </c>
      <c r="E13" s="23">
        <v>62.33843983633141</v>
      </c>
      <c r="F13" s="23">
        <v>12226.401223299747</v>
      </c>
      <c r="G13" s="23">
        <v>1092.1329743581416</v>
      </c>
      <c r="H13" s="23">
        <v>2932.7602946693487</v>
      </c>
      <c r="I13" s="23">
        <v>13491.970487413306</v>
      </c>
      <c r="J13" s="23">
        <v>1599.333512122734</v>
      </c>
      <c r="K13" s="23">
        <v>5206.861668073768</v>
      </c>
      <c r="L13" s="23">
        <v>5066.277979258422</v>
      </c>
      <c r="M13" s="23">
        <v>29415.21566983724</v>
      </c>
      <c r="N13" s="23">
        <v>2473.465565493572</v>
      </c>
      <c r="O13" s="23">
        <v>904.5082884362957</v>
      </c>
      <c r="P13" s="23">
        <v>1660.0484686016737</v>
      </c>
      <c r="Q13" s="23">
        <v>2189.112924830836</v>
      </c>
      <c r="R13" s="23">
        <v>0</v>
      </c>
      <c r="S13" s="24">
        <f t="shared" si="0"/>
        <v>78412.92542453388</v>
      </c>
      <c r="T13" s="23">
        <v>29125.43793185338</v>
      </c>
      <c r="U13" s="23">
        <v>127.1</v>
      </c>
      <c r="V13" s="23">
        <v>1157.5</v>
      </c>
      <c r="W13" s="23">
        <v>8218.87536092243</v>
      </c>
      <c r="X13" s="23">
        <v>0</v>
      </c>
      <c r="Y13" s="23">
        <v>13020.836536061483</v>
      </c>
      <c r="Z13" s="23">
        <v>2358.410572959566</v>
      </c>
      <c r="AA13" s="24">
        <f t="shared" si="1"/>
        <v>132421.08582633076</v>
      </c>
    </row>
    <row r="14" spans="1:27" ht="12.75">
      <c r="A14" s="15" t="s">
        <v>122</v>
      </c>
      <c r="B14" s="18" t="s">
        <v>49</v>
      </c>
      <c r="C14" s="23">
        <v>3.1763604657369395</v>
      </c>
      <c r="D14" s="23">
        <v>0.04374213412450579</v>
      </c>
      <c r="E14" s="23">
        <v>0.3314602755627059</v>
      </c>
      <c r="F14" s="23">
        <v>109.34071630869313</v>
      </c>
      <c r="G14" s="23">
        <v>3.3173168706559633</v>
      </c>
      <c r="H14" s="23">
        <v>20.66955132443672</v>
      </c>
      <c r="I14" s="23">
        <v>26.62365111832597</v>
      </c>
      <c r="J14" s="23">
        <v>5.4911811926872</v>
      </c>
      <c r="K14" s="23">
        <v>22.50904464250227</v>
      </c>
      <c r="L14" s="23">
        <v>33.686472078340934</v>
      </c>
      <c r="M14" s="23">
        <v>32.727959445246235</v>
      </c>
      <c r="N14" s="23">
        <v>0</v>
      </c>
      <c r="O14" s="23">
        <v>0.23978438855336517</v>
      </c>
      <c r="P14" s="23">
        <v>8.376568419782487</v>
      </c>
      <c r="Q14" s="23">
        <v>5.4330208344368565</v>
      </c>
      <c r="R14" s="23">
        <v>0</v>
      </c>
      <c r="S14" s="24">
        <f t="shared" si="0"/>
        <v>271.96682949908524</v>
      </c>
      <c r="T14" s="23">
        <v>969.45</v>
      </c>
      <c r="U14" s="23">
        <v>0</v>
      </c>
      <c r="V14" s="23">
        <v>22809.6</v>
      </c>
      <c r="W14" s="23">
        <v>0</v>
      </c>
      <c r="X14" s="23">
        <v>0</v>
      </c>
      <c r="Y14" s="23">
        <v>0</v>
      </c>
      <c r="Z14" s="23">
        <v>0</v>
      </c>
      <c r="AA14" s="24">
        <f t="shared" si="1"/>
        <v>24051.016829499084</v>
      </c>
    </row>
    <row r="15" spans="1:27" ht="12.75">
      <c r="A15" s="15" t="s">
        <v>123</v>
      </c>
      <c r="B15" s="18" t="s">
        <v>44</v>
      </c>
      <c r="C15" s="23">
        <v>0</v>
      </c>
      <c r="D15" s="23">
        <v>0</v>
      </c>
      <c r="E15" s="23">
        <v>1.034345287814881</v>
      </c>
      <c r="F15" s="23">
        <v>93.1747692074975</v>
      </c>
      <c r="G15" s="23">
        <v>7.2692049326014665</v>
      </c>
      <c r="H15" s="23">
        <v>18.058073989826948</v>
      </c>
      <c r="I15" s="23">
        <v>77.7274503881577</v>
      </c>
      <c r="J15" s="23">
        <v>7.081977382899269</v>
      </c>
      <c r="K15" s="23">
        <v>54.82163850787899</v>
      </c>
      <c r="L15" s="23">
        <v>50.75053981265405</v>
      </c>
      <c r="M15" s="23">
        <v>127.23343179723565</v>
      </c>
      <c r="N15" s="23">
        <v>7.480643646539359</v>
      </c>
      <c r="O15" s="23">
        <v>2.1000804841841614</v>
      </c>
      <c r="P15" s="23">
        <v>14.277120866484706</v>
      </c>
      <c r="Q15" s="23">
        <v>20.098508191870746</v>
      </c>
      <c r="R15" s="23">
        <v>0</v>
      </c>
      <c r="S15" s="24">
        <f t="shared" si="0"/>
        <v>481.1077844956455</v>
      </c>
      <c r="T15" s="23">
        <v>718.8322011807651</v>
      </c>
      <c r="U15" s="23">
        <v>285.1</v>
      </c>
      <c r="V15" s="23">
        <v>16927.3</v>
      </c>
      <c r="W15" s="23">
        <v>0</v>
      </c>
      <c r="X15" s="23">
        <v>0</v>
      </c>
      <c r="Y15" s="23">
        <v>32.3747384250132</v>
      </c>
      <c r="Z15" s="23">
        <v>5.0973525843849</v>
      </c>
      <c r="AA15" s="24">
        <f t="shared" si="1"/>
        <v>18449.812076685805</v>
      </c>
    </row>
    <row r="16" spans="1:27" ht="12.75">
      <c r="A16" s="15" t="s">
        <v>124</v>
      </c>
      <c r="B16" s="18" t="s">
        <v>50</v>
      </c>
      <c r="C16" s="23">
        <v>236.41684728979664</v>
      </c>
      <c r="D16" s="23">
        <v>0</v>
      </c>
      <c r="E16" s="23">
        <v>0.15610524543278373</v>
      </c>
      <c r="F16" s="23">
        <v>155.2149315604304</v>
      </c>
      <c r="G16" s="23">
        <v>1.068313819650397</v>
      </c>
      <c r="H16" s="23">
        <v>5.914010546731808</v>
      </c>
      <c r="I16" s="23">
        <v>20.705683491583503</v>
      </c>
      <c r="J16" s="23">
        <v>2.667486367551396</v>
      </c>
      <c r="K16" s="23">
        <v>15.202472175851725</v>
      </c>
      <c r="L16" s="23">
        <v>0</v>
      </c>
      <c r="M16" s="23">
        <v>7.898234550327797</v>
      </c>
      <c r="N16" s="23">
        <v>95.5745701627378</v>
      </c>
      <c r="O16" s="23">
        <v>8.055256994664731</v>
      </c>
      <c r="P16" s="23">
        <v>2480.910534358124</v>
      </c>
      <c r="Q16" s="23">
        <v>5.110433747352108</v>
      </c>
      <c r="R16" s="23">
        <v>0</v>
      </c>
      <c r="S16" s="24">
        <f t="shared" si="0"/>
        <v>3034.8948803102353</v>
      </c>
      <c r="T16" s="23">
        <v>7294.464820129093</v>
      </c>
      <c r="U16" s="23">
        <v>1152.3</v>
      </c>
      <c r="V16" s="23">
        <v>19053.41585462095</v>
      </c>
      <c r="W16" s="23">
        <v>0</v>
      </c>
      <c r="X16" s="23">
        <v>0</v>
      </c>
      <c r="Y16" s="23">
        <v>24.744217598592158</v>
      </c>
      <c r="Z16" s="23">
        <v>3.895938860383641</v>
      </c>
      <c r="AA16" s="24">
        <f t="shared" si="1"/>
        <v>30563.715711519253</v>
      </c>
    </row>
    <row r="17" spans="1:27" ht="12.75">
      <c r="A17" s="15" t="s">
        <v>125</v>
      </c>
      <c r="B17" s="18" t="s">
        <v>103</v>
      </c>
      <c r="C17" s="23">
        <v>67.6218540075111</v>
      </c>
      <c r="D17" s="23">
        <v>0</v>
      </c>
      <c r="E17" s="23">
        <v>2.65300724583824</v>
      </c>
      <c r="F17" s="23">
        <v>859.3498526258265</v>
      </c>
      <c r="G17" s="23">
        <v>504.3273261892491</v>
      </c>
      <c r="H17" s="23">
        <v>216.56177944550333</v>
      </c>
      <c r="I17" s="23">
        <v>930.5210679588358</v>
      </c>
      <c r="J17" s="23">
        <v>131.52231148172976</v>
      </c>
      <c r="K17" s="23">
        <v>228.69919725428838</v>
      </c>
      <c r="L17" s="23">
        <v>119.66960137788922</v>
      </c>
      <c r="M17" s="23">
        <v>1359.6146371270263</v>
      </c>
      <c r="N17" s="23">
        <v>307.8125614140728</v>
      </c>
      <c r="O17" s="23">
        <v>42.85386092545481</v>
      </c>
      <c r="P17" s="23">
        <v>259.30854518101523</v>
      </c>
      <c r="Q17" s="23">
        <v>2581.359051061465</v>
      </c>
      <c r="R17" s="23">
        <v>0</v>
      </c>
      <c r="S17" s="24">
        <f t="shared" si="0"/>
        <v>7611.874653295705</v>
      </c>
      <c r="T17" s="23">
        <v>5249.702507192036</v>
      </c>
      <c r="U17" s="23">
        <v>1633.3</v>
      </c>
      <c r="V17" s="23">
        <v>1618.6</v>
      </c>
      <c r="W17" s="23">
        <v>290.4212904741322</v>
      </c>
      <c r="X17" s="23">
        <v>0</v>
      </c>
      <c r="Y17" s="23">
        <v>746.3620359641415</v>
      </c>
      <c r="Z17" s="23">
        <v>166.90402945344317</v>
      </c>
      <c r="AA17" s="24">
        <f t="shared" si="1"/>
        <v>17317.164516379456</v>
      </c>
    </row>
    <row r="18" spans="1:27" ht="12.75">
      <c r="A18" s="15" t="s">
        <v>126</v>
      </c>
      <c r="B18" s="18" t="s">
        <v>46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0</v>
      </c>
      <c r="T18" s="23">
        <v>644.2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f t="shared" si="1"/>
        <v>644.2</v>
      </c>
    </row>
    <row r="19" spans="1:27" ht="12.75">
      <c r="A19" s="30"/>
      <c r="B19" s="31" t="s">
        <v>59</v>
      </c>
      <c r="C19" s="24">
        <f aca="true" t="shared" si="2" ref="C19:R19">SUM(C3:C18)</f>
        <v>3855.1648894764458</v>
      </c>
      <c r="D19" s="24">
        <f t="shared" si="2"/>
        <v>82.07117709680914</v>
      </c>
      <c r="E19" s="24">
        <f t="shared" si="2"/>
        <v>385.21350231531727</v>
      </c>
      <c r="F19" s="24">
        <f t="shared" si="2"/>
        <v>142999.98677138652</v>
      </c>
      <c r="G19" s="24">
        <f t="shared" si="2"/>
        <v>5393.89958761471</v>
      </c>
      <c r="H19" s="24">
        <f t="shared" si="2"/>
        <v>29643.25212117988</v>
      </c>
      <c r="I19" s="24">
        <f t="shared" si="2"/>
        <v>39901.41738696393</v>
      </c>
      <c r="J19" s="24">
        <f t="shared" si="2"/>
        <v>6945.200509708106</v>
      </c>
      <c r="K19" s="24">
        <f t="shared" si="2"/>
        <v>34783.86133992735</v>
      </c>
      <c r="L19" s="24">
        <f t="shared" si="2"/>
        <v>15164.674482286819</v>
      </c>
      <c r="M19" s="24">
        <f t="shared" si="2"/>
        <v>48328.65014010054</v>
      </c>
      <c r="N19" s="24">
        <f t="shared" si="2"/>
        <v>6228.7882752683545</v>
      </c>
      <c r="O19" s="24">
        <f t="shared" si="2"/>
        <v>2049.9550756238477</v>
      </c>
      <c r="P19" s="24">
        <f t="shared" si="2"/>
        <v>10967.486377051067</v>
      </c>
      <c r="Q19" s="24">
        <f t="shared" si="2"/>
        <v>8010.984185082588</v>
      </c>
      <c r="R19" s="24">
        <f t="shared" si="2"/>
        <v>0</v>
      </c>
      <c r="S19" s="24">
        <f t="shared" si="0"/>
        <v>354740.6058210823</v>
      </c>
      <c r="T19" s="24">
        <f aca="true" t="shared" si="3" ref="T19:Z19">SUM(T3:T18)</f>
        <v>138613.472130135</v>
      </c>
      <c r="U19" s="24">
        <f t="shared" si="3"/>
        <v>3212.1905176452</v>
      </c>
      <c r="V19" s="24">
        <f t="shared" si="3"/>
        <v>68850.06813726905</v>
      </c>
      <c r="W19" s="24">
        <f t="shared" si="3"/>
        <v>58786.335648082095</v>
      </c>
      <c r="X19" s="24">
        <f t="shared" si="3"/>
        <v>3354.6718404127328</v>
      </c>
      <c r="Y19" s="24">
        <f t="shared" si="3"/>
        <v>179213.5455917766</v>
      </c>
      <c r="Z19" s="24">
        <f t="shared" si="3"/>
        <v>57425.39142495985</v>
      </c>
      <c r="AA19" s="24">
        <f t="shared" si="1"/>
        <v>864196.2811113629</v>
      </c>
    </row>
    <row r="20" spans="1:27" ht="12.75">
      <c r="A20" s="30" t="s">
        <v>3</v>
      </c>
      <c r="B20" s="31" t="s">
        <v>60</v>
      </c>
      <c r="C20" s="23">
        <v>337.0356935933517</v>
      </c>
      <c r="D20" s="23">
        <v>0.02787594861263463</v>
      </c>
      <c r="E20" s="23">
        <v>0.3777472367227276</v>
      </c>
      <c r="F20" s="23">
        <v>145.02708706976858</v>
      </c>
      <c r="G20" s="23">
        <v>8.770984470201741</v>
      </c>
      <c r="H20" s="23">
        <v>45.39735350946055</v>
      </c>
      <c r="I20" s="23">
        <v>143.05316535584947</v>
      </c>
      <c r="J20" s="23">
        <v>0.06647535093109154</v>
      </c>
      <c r="K20" s="23">
        <v>440.89860966118687</v>
      </c>
      <c r="L20" s="23">
        <v>666.5307172302231</v>
      </c>
      <c r="M20" s="23">
        <v>1027.6310122197488</v>
      </c>
      <c r="N20" s="23">
        <v>910.2938165825523</v>
      </c>
      <c r="O20" s="23">
        <v>226.2388098349117</v>
      </c>
      <c r="P20" s="23">
        <v>988.8860630464059</v>
      </c>
      <c r="Q20" s="23">
        <v>246.6204481354262</v>
      </c>
      <c r="R20" s="23">
        <v>0</v>
      </c>
      <c r="S20" s="24">
        <f t="shared" si="0"/>
        <v>5186.855859245353</v>
      </c>
      <c r="T20" s="23">
        <v>12006.010524942454</v>
      </c>
      <c r="U20" s="23">
        <v>1.8094823548001513</v>
      </c>
      <c r="V20" s="23">
        <v>174.13186273095792</v>
      </c>
      <c r="W20" s="23">
        <v>3993.7292111241823</v>
      </c>
      <c r="X20" s="23">
        <v>0</v>
      </c>
      <c r="Y20" s="23">
        <v>0</v>
      </c>
      <c r="Z20" s="23">
        <v>0</v>
      </c>
      <c r="AA20" s="24">
        <f t="shared" si="1"/>
        <v>21362.536940397753</v>
      </c>
    </row>
    <row r="21" spans="1:27" ht="12.75">
      <c r="A21" s="30"/>
      <c r="B21" s="31" t="s">
        <v>59</v>
      </c>
      <c r="C21" s="24">
        <f>SUM(C19:C20)</f>
        <v>4192.200583069797</v>
      </c>
      <c r="D21" s="24">
        <f aca="true" t="shared" si="4" ref="D21:T21">SUM(D19:D20)</f>
        <v>82.09905304542177</v>
      </c>
      <c r="E21" s="24">
        <f t="shared" si="4"/>
        <v>385.59124955204</v>
      </c>
      <c r="F21" s="24">
        <f t="shared" si="4"/>
        <v>143145.01385845628</v>
      </c>
      <c r="G21" s="24">
        <f t="shared" si="4"/>
        <v>5402.670572084912</v>
      </c>
      <c r="H21" s="24">
        <f t="shared" si="4"/>
        <v>29688.64947468934</v>
      </c>
      <c r="I21" s="24">
        <f t="shared" si="4"/>
        <v>40044.47055231978</v>
      </c>
      <c r="J21" s="24">
        <f t="shared" si="4"/>
        <v>6945.266985059037</v>
      </c>
      <c r="K21" s="24">
        <f t="shared" si="4"/>
        <v>35224.75994958854</v>
      </c>
      <c r="L21" s="24">
        <f t="shared" si="4"/>
        <v>15831.205199517042</v>
      </c>
      <c r="M21" s="24">
        <f t="shared" si="4"/>
        <v>49356.28115232028</v>
      </c>
      <c r="N21" s="24">
        <f t="shared" si="4"/>
        <v>7139.082091850907</v>
      </c>
      <c r="O21" s="24">
        <f t="shared" si="4"/>
        <v>2276.1938854587593</v>
      </c>
      <c r="P21" s="24">
        <f t="shared" si="4"/>
        <v>11956.372440097473</v>
      </c>
      <c r="Q21" s="24">
        <f t="shared" si="4"/>
        <v>8257.604633218014</v>
      </c>
      <c r="R21" s="24">
        <f t="shared" si="4"/>
        <v>0</v>
      </c>
      <c r="S21" s="24">
        <f t="shared" si="0"/>
        <v>359927.4616803276</v>
      </c>
      <c r="T21" s="24">
        <f t="shared" si="4"/>
        <v>150619.48265507745</v>
      </c>
      <c r="U21" s="24">
        <f aca="true" t="shared" si="5" ref="U21:Z21">SUM(U19:U20)</f>
        <v>3214.0000000000005</v>
      </c>
      <c r="V21" s="24">
        <f t="shared" si="5"/>
        <v>69024.2</v>
      </c>
      <c r="W21" s="24">
        <f t="shared" si="5"/>
        <v>62780.06485920628</v>
      </c>
      <c r="X21" s="24">
        <f t="shared" si="5"/>
        <v>3354.6718404127328</v>
      </c>
      <c r="Y21" s="24">
        <f t="shared" si="5"/>
        <v>179213.5455917766</v>
      </c>
      <c r="Z21" s="24">
        <f t="shared" si="5"/>
        <v>57425.39142495985</v>
      </c>
      <c r="AA21" s="24">
        <f t="shared" si="1"/>
        <v>885558.8180517606</v>
      </c>
    </row>
    <row r="22" spans="1:27" ht="12.75">
      <c r="A22" s="30" t="s">
        <v>4</v>
      </c>
      <c r="B22" s="31" t="s">
        <v>61</v>
      </c>
      <c r="C22" s="23">
        <v>502.19922263263095</v>
      </c>
      <c r="D22" s="23">
        <v>32.30094695457824</v>
      </c>
      <c r="E22" s="23">
        <v>146.70875037090042</v>
      </c>
      <c r="F22" s="23">
        <v>28958.02325727957</v>
      </c>
      <c r="G22" s="23">
        <v>2156.0436019173585</v>
      </c>
      <c r="H22" s="23">
        <v>7248.44967357471</v>
      </c>
      <c r="I22" s="23">
        <v>19017.529447680223</v>
      </c>
      <c r="J22" s="23">
        <v>2383.133014940966</v>
      </c>
      <c r="K22" s="23">
        <v>12582.18139699995</v>
      </c>
      <c r="L22" s="23">
        <v>8597.591800482955</v>
      </c>
      <c r="M22" s="23">
        <v>17821.831605711166</v>
      </c>
      <c r="N22" s="23">
        <v>18222.9179081491</v>
      </c>
      <c r="O22" s="23">
        <v>16467.70611454124</v>
      </c>
      <c r="P22" s="23">
        <v>13639.327559902524</v>
      </c>
      <c r="Q22" s="23">
        <v>3929.875366781987</v>
      </c>
      <c r="R22" s="23">
        <v>644.2</v>
      </c>
      <c r="S22" s="24">
        <f t="shared" si="0"/>
        <v>152350.01966791987</v>
      </c>
      <c r="T22" s="23"/>
      <c r="U22" s="23"/>
      <c r="V22" s="23"/>
      <c r="W22" s="23"/>
      <c r="X22" s="23"/>
      <c r="Y22" s="23"/>
      <c r="Z22" s="23"/>
      <c r="AA22" s="23"/>
    </row>
    <row r="23" spans="1:27" ht="12.75">
      <c r="A23" s="30" t="s">
        <v>14</v>
      </c>
      <c r="B23" s="32" t="s">
        <v>62</v>
      </c>
      <c r="C23" s="23">
        <v>11.4</v>
      </c>
      <c r="D23" s="23">
        <v>1.4</v>
      </c>
      <c r="E23" s="23">
        <v>15.6</v>
      </c>
      <c r="F23" s="23">
        <v>624</v>
      </c>
      <c r="G23" s="23">
        <v>158.1</v>
      </c>
      <c r="H23" s="23">
        <v>101</v>
      </c>
      <c r="I23" s="23">
        <v>608.3</v>
      </c>
      <c r="J23" s="23">
        <v>98.1</v>
      </c>
      <c r="K23" s="23">
        <v>166.6</v>
      </c>
      <c r="L23" s="23">
        <v>361.7</v>
      </c>
      <c r="M23" s="23">
        <v>2954.2</v>
      </c>
      <c r="N23" s="23">
        <v>0</v>
      </c>
      <c r="O23" s="23">
        <v>2</v>
      </c>
      <c r="P23" s="23">
        <v>44</v>
      </c>
      <c r="Q23" s="23">
        <v>180.9</v>
      </c>
      <c r="R23" s="23">
        <v>0</v>
      </c>
      <c r="S23" s="24">
        <f t="shared" si="0"/>
        <v>5327.299999999999</v>
      </c>
      <c r="T23" s="23"/>
      <c r="U23" s="23"/>
      <c r="V23" s="23"/>
      <c r="W23" s="23"/>
      <c r="X23" s="23"/>
      <c r="Y23" s="23"/>
      <c r="Z23" s="23"/>
      <c r="AA23" s="23"/>
    </row>
    <row r="24" spans="1:27" ht="12.75">
      <c r="A24" s="30" t="s">
        <v>23</v>
      </c>
      <c r="B24" s="32" t="s">
        <v>63</v>
      </c>
      <c r="C24" s="23">
        <v>359</v>
      </c>
      <c r="D24" s="23">
        <v>4.2</v>
      </c>
      <c r="E24" s="23">
        <v>0.5</v>
      </c>
      <c r="F24" s="23">
        <v>392.3</v>
      </c>
      <c r="G24" s="23">
        <v>64.8</v>
      </c>
      <c r="H24" s="23">
        <v>21.5</v>
      </c>
      <c r="I24" s="23">
        <v>60.2</v>
      </c>
      <c r="J24" s="23">
        <v>9</v>
      </c>
      <c r="K24" s="23">
        <v>259.7</v>
      </c>
      <c r="L24" s="23">
        <v>78.6</v>
      </c>
      <c r="M24" s="23">
        <v>778.3</v>
      </c>
      <c r="N24" s="23">
        <v>0</v>
      </c>
      <c r="O24" s="23">
        <v>0.4</v>
      </c>
      <c r="P24" s="23">
        <v>831</v>
      </c>
      <c r="Q24" s="23">
        <v>156.2</v>
      </c>
      <c r="R24" s="23">
        <v>0</v>
      </c>
      <c r="S24" s="24">
        <f t="shared" si="0"/>
        <v>3015.7</v>
      </c>
      <c r="T24" s="23"/>
      <c r="U24" s="23"/>
      <c r="V24" s="23"/>
      <c r="W24" s="23"/>
      <c r="X24" s="23"/>
      <c r="Y24" s="23"/>
      <c r="Z24" s="23"/>
      <c r="AA24" s="23"/>
    </row>
    <row r="25" spans="1:209" s="6" customFormat="1" ht="12.75">
      <c r="A25" s="30" t="s">
        <v>21</v>
      </c>
      <c r="B25" s="32" t="s">
        <v>64</v>
      </c>
      <c r="C25" s="23">
        <v>1204.1</v>
      </c>
      <c r="D25" s="23">
        <v>18.5</v>
      </c>
      <c r="E25" s="23">
        <v>96.4</v>
      </c>
      <c r="F25" s="23">
        <v>7940.769624832614</v>
      </c>
      <c r="G25" s="23">
        <v>1097.2858259977265</v>
      </c>
      <c r="H25" s="23">
        <v>4360.5</v>
      </c>
      <c r="I25" s="23">
        <v>12013.4</v>
      </c>
      <c r="J25" s="23">
        <v>1144</v>
      </c>
      <c r="K25" s="23">
        <v>3791.9</v>
      </c>
      <c r="L25" s="23">
        <v>4355</v>
      </c>
      <c r="M25" s="23">
        <v>26432.8</v>
      </c>
      <c r="N25" s="23">
        <v>-5.542233338928781E-13</v>
      </c>
      <c r="O25" s="23">
        <v>66.99999999999886</v>
      </c>
      <c r="P25" s="23">
        <v>3802.9</v>
      </c>
      <c r="Q25" s="23">
        <v>1224.3106152711516</v>
      </c>
      <c r="R25" s="23">
        <v>0</v>
      </c>
      <c r="S25" s="24">
        <f t="shared" si="0"/>
        <v>67548.86606610149</v>
      </c>
      <c r="T25" s="23"/>
      <c r="U25" s="23"/>
      <c r="V25" s="23"/>
      <c r="W25" s="23"/>
      <c r="X25" s="23"/>
      <c r="Y25" s="23"/>
      <c r="Z25" s="23"/>
      <c r="AA25" s="23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</row>
    <row r="26" spans="1:209" s="6" customFormat="1" ht="12.75">
      <c r="A26" s="30" t="s">
        <v>19</v>
      </c>
      <c r="B26" s="32" t="s">
        <v>66</v>
      </c>
      <c r="C26" s="24">
        <f>SUM(C22:C25)-2*C24</f>
        <v>1358.699222632631</v>
      </c>
      <c r="D26" s="24">
        <f aca="true" t="shared" si="6" ref="D26:R26">SUM(D22:D25)-2*D24</f>
        <v>48.00094695457824</v>
      </c>
      <c r="E26" s="24">
        <f t="shared" si="6"/>
        <v>258.2087503709004</v>
      </c>
      <c r="F26" s="24">
        <f t="shared" si="6"/>
        <v>37130.49288211218</v>
      </c>
      <c r="G26" s="24">
        <f t="shared" si="6"/>
        <v>3346.629427915085</v>
      </c>
      <c r="H26" s="24">
        <f t="shared" si="6"/>
        <v>11688.449673574709</v>
      </c>
      <c r="I26" s="24">
        <f t="shared" si="6"/>
        <v>31579.029447680223</v>
      </c>
      <c r="J26" s="24">
        <f t="shared" si="6"/>
        <v>3616.233014940966</v>
      </c>
      <c r="K26" s="24">
        <f t="shared" si="6"/>
        <v>16280.98139699995</v>
      </c>
      <c r="L26" s="24">
        <f t="shared" si="6"/>
        <v>13235.691800482955</v>
      </c>
      <c r="M26" s="24">
        <f t="shared" si="6"/>
        <v>46430.53160571117</v>
      </c>
      <c r="N26" s="24">
        <f t="shared" si="6"/>
        <v>18222.9179081491</v>
      </c>
      <c r="O26" s="24">
        <f t="shared" si="6"/>
        <v>16536.306114541243</v>
      </c>
      <c r="P26" s="24">
        <f t="shared" si="6"/>
        <v>16655.227559902523</v>
      </c>
      <c r="Q26" s="24">
        <f t="shared" si="6"/>
        <v>5178.885982053139</v>
      </c>
      <c r="R26" s="24">
        <f t="shared" si="6"/>
        <v>644.2</v>
      </c>
      <c r="S26" s="24">
        <f t="shared" si="0"/>
        <v>222210.48573402138</v>
      </c>
      <c r="T26" s="23"/>
      <c r="U26" s="23"/>
      <c r="V26" s="23"/>
      <c r="W26" s="23"/>
      <c r="X26" s="23"/>
      <c r="Y26" s="23"/>
      <c r="Z26" s="23"/>
      <c r="AA26" s="2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</row>
    <row r="27" spans="1:209" s="6" customFormat="1" ht="12.75">
      <c r="A27" s="30" t="s">
        <v>5</v>
      </c>
      <c r="B27" s="32" t="s">
        <v>67</v>
      </c>
      <c r="C27" s="23">
        <v>819.8</v>
      </c>
      <c r="D27" s="23">
        <v>12.4</v>
      </c>
      <c r="E27" s="23">
        <v>53.1</v>
      </c>
      <c r="F27" s="23">
        <v>9146</v>
      </c>
      <c r="G27" s="23">
        <v>2006.4</v>
      </c>
      <c r="H27" s="23">
        <v>1338.6</v>
      </c>
      <c r="I27" s="23">
        <v>3882.6</v>
      </c>
      <c r="J27" s="23">
        <v>737.4</v>
      </c>
      <c r="K27" s="23">
        <v>6452</v>
      </c>
      <c r="L27" s="23">
        <v>2688.3</v>
      </c>
      <c r="M27" s="23">
        <v>14364.1</v>
      </c>
      <c r="N27" s="23">
        <v>1501.7</v>
      </c>
      <c r="O27" s="23">
        <v>1098.4</v>
      </c>
      <c r="P27" s="23">
        <v>2092.8</v>
      </c>
      <c r="Q27" s="23">
        <v>1435.5893847288482</v>
      </c>
      <c r="R27" s="23">
        <v>0</v>
      </c>
      <c r="S27" s="24">
        <f t="shared" si="0"/>
        <v>47629.189384728845</v>
      </c>
      <c r="T27" s="23"/>
      <c r="U27" s="23"/>
      <c r="V27" s="23"/>
      <c r="W27" s="23"/>
      <c r="X27" s="23"/>
      <c r="Y27" s="23"/>
      <c r="Z27" s="23"/>
      <c r="AA27" s="2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</row>
    <row r="28" spans="1:27" ht="12.75">
      <c r="A28" s="30" t="s">
        <v>20</v>
      </c>
      <c r="B28" s="31" t="s">
        <v>65</v>
      </c>
      <c r="C28" s="24">
        <f>SUM(C26:C27)</f>
        <v>2178.4992226326312</v>
      </c>
      <c r="D28" s="24">
        <f aca="true" t="shared" si="7" ref="D28:R28">SUM(D26:D27)</f>
        <v>60.40094695457824</v>
      </c>
      <c r="E28" s="24">
        <f t="shared" si="7"/>
        <v>311.30875037090044</v>
      </c>
      <c r="F28" s="24">
        <f t="shared" si="7"/>
        <v>46276.49288211218</v>
      </c>
      <c r="G28" s="24">
        <f t="shared" si="7"/>
        <v>5353.029427915086</v>
      </c>
      <c r="H28" s="24">
        <f t="shared" si="7"/>
        <v>13027.04967357471</v>
      </c>
      <c r="I28" s="24">
        <f t="shared" si="7"/>
        <v>35461.62944768022</v>
      </c>
      <c r="J28" s="24">
        <f t="shared" si="7"/>
        <v>4353.633014940966</v>
      </c>
      <c r="K28" s="24">
        <f t="shared" si="7"/>
        <v>22732.981396999952</v>
      </c>
      <c r="L28" s="24">
        <f t="shared" si="7"/>
        <v>15923.991800482956</v>
      </c>
      <c r="M28" s="24">
        <f t="shared" si="7"/>
        <v>60794.63160571117</v>
      </c>
      <c r="N28" s="24">
        <f t="shared" si="7"/>
        <v>19724.6179081491</v>
      </c>
      <c r="O28" s="24">
        <f t="shared" si="7"/>
        <v>17634.706114541244</v>
      </c>
      <c r="P28" s="24">
        <f t="shared" si="7"/>
        <v>18748.027559902523</v>
      </c>
      <c r="Q28" s="24">
        <f t="shared" si="7"/>
        <v>6614.475366781987</v>
      </c>
      <c r="R28" s="24">
        <f t="shared" si="7"/>
        <v>644.2</v>
      </c>
      <c r="S28" s="24">
        <f t="shared" si="0"/>
        <v>269839.67511875025</v>
      </c>
      <c r="T28" s="23"/>
      <c r="U28" s="23"/>
      <c r="V28" s="23"/>
      <c r="W28" s="23"/>
      <c r="X28" s="23"/>
      <c r="Y28" s="23"/>
      <c r="Z28" s="23"/>
      <c r="AA28" s="23"/>
    </row>
    <row r="29" spans="1:27" ht="12.75">
      <c r="A29" s="30" t="s">
        <v>0</v>
      </c>
      <c r="B29" s="31" t="s">
        <v>68</v>
      </c>
      <c r="C29" s="24">
        <f aca="true" t="shared" si="8" ref="C29:R29">C21+C28</f>
        <v>6370.699805702428</v>
      </c>
      <c r="D29" s="24">
        <f t="shared" si="8"/>
        <v>142.5</v>
      </c>
      <c r="E29" s="24">
        <f t="shared" si="8"/>
        <v>696.8999999229404</v>
      </c>
      <c r="F29" s="24">
        <f t="shared" si="8"/>
        <v>189421.50674056847</v>
      </c>
      <c r="G29" s="24">
        <f t="shared" si="8"/>
        <v>10755.699999999997</v>
      </c>
      <c r="H29" s="24">
        <f t="shared" si="8"/>
        <v>42715.69914826405</v>
      </c>
      <c r="I29" s="24">
        <f t="shared" si="8"/>
        <v>75506.1</v>
      </c>
      <c r="J29" s="24">
        <f t="shared" si="8"/>
        <v>11298.900000000003</v>
      </c>
      <c r="K29" s="24">
        <f t="shared" si="8"/>
        <v>57957.74134658849</v>
      </c>
      <c r="L29" s="24">
        <f t="shared" si="8"/>
        <v>31755.197</v>
      </c>
      <c r="M29" s="24">
        <f t="shared" si="8"/>
        <v>110150.91275803145</v>
      </c>
      <c r="N29" s="24">
        <f t="shared" si="8"/>
        <v>26863.700000000004</v>
      </c>
      <c r="O29" s="24">
        <f t="shared" si="8"/>
        <v>19910.900000000005</v>
      </c>
      <c r="P29" s="24">
        <f t="shared" si="8"/>
        <v>30704.399999999994</v>
      </c>
      <c r="Q29" s="24">
        <f t="shared" si="8"/>
        <v>14872.080000000002</v>
      </c>
      <c r="R29" s="24">
        <f t="shared" si="8"/>
        <v>644.2</v>
      </c>
      <c r="S29" s="24">
        <f t="shared" si="0"/>
        <v>629767.1367990777</v>
      </c>
      <c r="T29" s="23"/>
      <c r="U29" s="23"/>
      <c r="V29" s="23"/>
      <c r="W29" s="23"/>
      <c r="X29" s="23"/>
      <c r="Y29" s="23"/>
      <c r="Z29" s="23"/>
      <c r="AA29" s="23"/>
    </row>
    <row r="30" spans="1:27" ht="12.75">
      <c r="A30" s="33"/>
      <c r="B30" s="40" t="s">
        <v>69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12.75">
      <c r="A31" s="30"/>
      <c r="B31" s="31" t="s">
        <v>71</v>
      </c>
      <c r="C31" s="26">
        <v>83.527125</v>
      </c>
      <c r="D31" s="26">
        <v>0.612125</v>
      </c>
      <c r="E31" s="26">
        <v>3.165125</v>
      </c>
      <c r="F31" s="26">
        <v>606.1662500144868</v>
      </c>
      <c r="G31" s="26">
        <v>24.14275</v>
      </c>
      <c r="H31" s="26">
        <v>238.790125</v>
      </c>
      <c r="I31" s="26">
        <v>596.0302499999999</v>
      </c>
      <c r="J31" s="26">
        <v>149.61825</v>
      </c>
      <c r="K31" s="26">
        <v>290.902</v>
      </c>
      <c r="L31" s="26">
        <v>138.90675</v>
      </c>
      <c r="M31" s="26">
        <v>677.671875</v>
      </c>
      <c r="N31" s="26">
        <v>418.813</v>
      </c>
      <c r="O31" s="26">
        <v>339.990875</v>
      </c>
      <c r="P31" s="26">
        <v>464.225</v>
      </c>
      <c r="Q31" s="26">
        <v>158.235375</v>
      </c>
      <c r="R31" s="26">
        <v>67.0915</v>
      </c>
      <c r="S31" s="27">
        <f>SUM(C31:R31)</f>
        <v>4257.888375014487</v>
      </c>
      <c r="T31" s="23"/>
      <c r="U31" s="23"/>
      <c r="V31" s="23"/>
      <c r="W31" s="23"/>
      <c r="X31" s="23"/>
      <c r="Y31" s="23"/>
      <c r="Z31" s="23"/>
      <c r="AA31" s="23"/>
    </row>
    <row r="32" spans="1:27" ht="12.75">
      <c r="A32" s="30" t="s">
        <v>6</v>
      </c>
      <c r="B32" s="31" t="s">
        <v>70</v>
      </c>
      <c r="C32" s="23">
        <v>716.4991099618326</v>
      </c>
      <c r="D32" s="23">
        <v>-2.124573255867002</v>
      </c>
      <c r="E32" s="23">
        <v>61.402220699459946</v>
      </c>
      <c r="F32" s="23">
        <v>7766.580026939713</v>
      </c>
      <c r="G32" s="23">
        <v>1227.822229510111</v>
      </c>
      <c r="H32" s="23">
        <v>1825.0614919007794</v>
      </c>
      <c r="I32" s="23">
        <v>5126.844059329191</v>
      </c>
      <c r="J32" s="23">
        <v>786.6808364963232</v>
      </c>
      <c r="K32" s="23">
        <v>8871.704163879269</v>
      </c>
      <c r="L32" s="23">
        <v>2084.6163900834854</v>
      </c>
      <c r="M32" s="23">
        <v>23909.327053715206</v>
      </c>
      <c r="N32" s="23">
        <v>1991.4049586776857</v>
      </c>
      <c r="O32" s="23">
        <v>618.1130633306761</v>
      </c>
      <c r="P32" s="23">
        <v>2059.1321641342747</v>
      </c>
      <c r="Q32" s="23">
        <v>1743.25119490597</v>
      </c>
      <c r="R32" s="23">
        <v>0</v>
      </c>
      <c r="S32" s="24">
        <f>SUM(C32:R32)</f>
        <v>58786.31439030811</v>
      </c>
      <c r="T32" s="23"/>
      <c r="U32" s="23"/>
      <c r="V32" s="23"/>
      <c r="W32" s="23"/>
      <c r="X32" s="23"/>
      <c r="Y32" s="23"/>
      <c r="Z32" s="23"/>
      <c r="AA32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37" t="s">
        <v>111</v>
      </c>
      <c r="D1" s="37" t="s">
        <v>112</v>
      </c>
      <c r="E1" s="37" t="s">
        <v>113</v>
      </c>
      <c r="F1" s="37" t="s">
        <v>114</v>
      </c>
      <c r="G1" s="37" t="s">
        <v>115</v>
      </c>
      <c r="H1" s="37" t="s">
        <v>116</v>
      </c>
      <c r="I1" s="37" t="s">
        <v>117</v>
      </c>
      <c r="J1" s="37" t="s">
        <v>118</v>
      </c>
      <c r="K1" s="37" t="s">
        <v>119</v>
      </c>
      <c r="L1" s="37" t="s">
        <v>120</v>
      </c>
      <c r="M1" s="37" t="s">
        <v>121</v>
      </c>
      <c r="N1" s="37" t="s">
        <v>122</v>
      </c>
      <c r="O1" s="37" t="s">
        <v>123</v>
      </c>
      <c r="P1" s="37" t="s">
        <v>124</v>
      </c>
      <c r="Q1" s="37" t="s">
        <v>125</v>
      </c>
      <c r="R1" s="37" t="s">
        <v>126</v>
      </c>
      <c r="S1" s="11" t="s">
        <v>2</v>
      </c>
      <c r="T1" s="11" t="s">
        <v>8</v>
      </c>
      <c r="U1" s="11" t="s">
        <v>9</v>
      </c>
      <c r="V1" s="11" t="s">
        <v>10</v>
      </c>
      <c r="W1" s="11" t="s">
        <v>6</v>
      </c>
      <c r="X1" s="11" t="s">
        <v>7</v>
      </c>
      <c r="Y1" s="11" t="s">
        <v>17</v>
      </c>
      <c r="Z1" s="11" t="s">
        <v>18</v>
      </c>
      <c r="AA1" s="12" t="s">
        <v>1</v>
      </c>
    </row>
    <row r="2" spans="1:27" ht="72.75">
      <c r="A2" s="13"/>
      <c r="B2" s="13"/>
      <c r="C2" s="16" t="s">
        <v>104</v>
      </c>
      <c r="D2" s="16" t="s">
        <v>40</v>
      </c>
      <c r="E2" s="16" t="s">
        <v>129</v>
      </c>
      <c r="F2" s="16" t="s">
        <v>130</v>
      </c>
      <c r="G2" s="16" t="s">
        <v>105</v>
      </c>
      <c r="H2" s="16" t="s">
        <v>41</v>
      </c>
      <c r="I2" s="16" t="s">
        <v>106</v>
      </c>
      <c r="J2" s="16" t="s">
        <v>42</v>
      </c>
      <c r="K2" s="16" t="s">
        <v>100</v>
      </c>
      <c r="L2" s="16" t="s">
        <v>107</v>
      </c>
      <c r="M2" s="16" t="s">
        <v>108</v>
      </c>
      <c r="N2" s="16" t="s">
        <v>43</v>
      </c>
      <c r="O2" s="16" t="s">
        <v>44</v>
      </c>
      <c r="P2" s="16" t="s">
        <v>45</v>
      </c>
      <c r="Q2" s="16" t="s">
        <v>103</v>
      </c>
      <c r="R2" s="16" t="s">
        <v>46</v>
      </c>
      <c r="S2" s="14" t="s">
        <v>79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38" t="s">
        <v>93</v>
      </c>
    </row>
    <row r="3" spans="1:27" ht="12.75">
      <c r="A3" s="15" t="s">
        <v>111</v>
      </c>
      <c r="B3" s="18" t="s">
        <v>97</v>
      </c>
      <c r="C3" s="9">
        <v>-0.07184195320514386</v>
      </c>
      <c r="D3" s="9">
        <v>0</v>
      </c>
      <c r="E3" s="9">
        <v>0</v>
      </c>
      <c r="F3" s="9">
        <v>-28.855717064934026</v>
      </c>
      <c r="G3" s="9">
        <v>0.001840758832041399</v>
      </c>
      <c r="H3" s="9">
        <v>0.0026673009023019875</v>
      </c>
      <c r="I3" s="9">
        <v>-12.324558176656916</v>
      </c>
      <c r="J3" s="9">
        <v>2.084079517451252</v>
      </c>
      <c r="K3" s="9">
        <v>0.000546080213395966</v>
      </c>
      <c r="L3" s="9">
        <v>0</v>
      </c>
      <c r="M3" s="9">
        <v>0.050360930796680664</v>
      </c>
      <c r="N3" s="9">
        <v>0.004540065969982285</v>
      </c>
      <c r="O3" s="9">
        <v>0.005623590089362732</v>
      </c>
      <c r="P3" s="9">
        <v>0.2169556152392945</v>
      </c>
      <c r="Q3" s="9">
        <v>0.03449721813519544</v>
      </c>
      <c r="R3" s="9">
        <v>0</v>
      </c>
      <c r="S3" s="10">
        <f aca="true" t="shared" si="0" ref="S3:S18">SUM(C3:R3)</f>
        <v>-38.851006117166584</v>
      </c>
      <c r="T3" s="9">
        <v>22.648534188324092</v>
      </c>
      <c r="U3" s="9">
        <v>0</v>
      </c>
      <c r="V3" s="9">
        <v>0</v>
      </c>
      <c r="W3" s="9">
        <v>0.27215552280595257</v>
      </c>
      <c r="X3" s="9">
        <v>-69.29799954462138</v>
      </c>
      <c r="Y3" s="9">
        <v>5.475115949860001</v>
      </c>
      <c r="Z3" s="9">
        <v>0.15320000079791818</v>
      </c>
      <c r="AA3" s="10">
        <f>SUM(S3:Z3)</f>
        <v>-79.6</v>
      </c>
    </row>
    <row r="4" spans="1:27" ht="12.75">
      <c r="A4" s="15" t="s">
        <v>112</v>
      </c>
      <c r="B4" s="18" t="s">
        <v>47</v>
      </c>
      <c r="C4" s="9">
        <v>0</v>
      </c>
      <c r="D4" s="9">
        <v>0</v>
      </c>
      <c r="E4" s="9">
        <v>0</v>
      </c>
      <c r="F4" s="9">
        <v>0.46238121513163283</v>
      </c>
      <c r="G4" s="9">
        <v>0</v>
      </c>
      <c r="H4" s="9">
        <v>0</v>
      </c>
      <c r="I4" s="9">
        <v>0.30907811572653543</v>
      </c>
      <c r="J4" s="9">
        <v>0.31251429785261825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0.0007983723406617753</v>
      </c>
      <c r="R4" s="9">
        <v>0</v>
      </c>
      <c r="S4" s="10">
        <f t="shared" si="0"/>
        <v>1.0847720010514483</v>
      </c>
      <c r="T4" s="9">
        <v>2.239972061170615</v>
      </c>
      <c r="U4" s="9">
        <v>0</v>
      </c>
      <c r="V4" s="9">
        <v>0</v>
      </c>
      <c r="W4" s="9">
        <v>0</v>
      </c>
      <c r="X4" s="9">
        <v>0.015306383497376426</v>
      </c>
      <c r="Y4" s="9">
        <v>0.528156646231703</v>
      </c>
      <c r="Z4" s="9">
        <v>0.03179290804885668</v>
      </c>
      <c r="AA4" s="10">
        <f aca="true" t="shared" si="1" ref="AA4:AA19">SUM(S4:Z4)</f>
        <v>3.8999999999999995</v>
      </c>
    </row>
    <row r="5" spans="1:27" ht="12.75">
      <c r="A5" s="15" t="s">
        <v>113</v>
      </c>
      <c r="B5" s="18" t="s">
        <v>127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10">
        <f t="shared" si="0"/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10">
        <f t="shared" si="1"/>
        <v>0</v>
      </c>
    </row>
    <row r="6" spans="1:27" ht="12.75">
      <c r="A6" s="15" t="s">
        <v>114</v>
      </c>
      <c r="B6" s="18" t="s">
        <v>128</v>
      </c>
      <c r="C6" s="9">
        <v>41.20159768393188</v>
      </c>
      <c r="D6" s="9">
        <v>0.04917889118906098</v>
      </c>
      <c r="E6" s="9">
        <v>0.5907458055002259</v>
      </c>
      <c r="F6" s="9">
        <v>343.29642019134394</v>
      </c>
      <c r="G6" s="9">
        <v>4.09720449201317</v>
      </c>
      <c r="H6" s="9">
        <v>159.73099583136138</v>
      </c>
      <c r="I6" s="9">
        <v>375.33561581932247</v>
      </c>
      <c r="J6" s="9">
        <v>304.9570174225728</v>
      </c>
      <c r="K6" s="9">
        <v>1094.7370456770143</v>
      </c>
      <c r="L6" s="9">
        <v>11.152513657286473</v>
      </c>
      <c r="M6" s="9">
        <v>327.7638011261041</v>
      </c>
      <c r="N6" s="9">
        <v>141.4248757799848</v>
      </c>
      <c r="O6" s="9">
        <v>23.277632190700658</v>
      </c>
      <c r="P6" s="9">
        <v>145.93212937883834</v>
      </c>
      <c r="Q6" s="9">
        <v>88.59823353144654</v>
      </c>
      <c r="R6" s="9">
        <v>0</v>
      </c>
      <c r="S6" s="10">
        <f t="shared" si="0"/>
        <v>3062.1450074786103</v>
      </c>
      <c r="T6" s="9">
        <v>4576.060519530828</v>
      </c>
      <c r="U6" s="9">
        <v>0.4095403768083852</v>
      </c>
      <c r="V6" s="9">
        <v>188.53099390312838</v>
      </c>
      <c r="W6" s="9">
        <v>197.19716494366594</v>
      </c>
      <c r="X6" s="9">
        <v>-32.7411439162083</v>
      </c>
      <c r="Y6" s="9">
        <v>334.3171950219803</v>
      </c>
      <c r="Z6" s="9">
        <v>-187.61927777794415</v>
      </c>
      <c r="AA6" s="10">
        <f t="shared" si="1"/>
        <v>8138.299999560871</v>
      </c>
    </row>
    <row r="7" spans="1:27" ht="12.75">
      <c r="A7" s="15" t="s">
        <v>115</v>
      </c>
      <c r="B7" s="18" t="s">
        <v>98</v>
      </c>
      <c r="C7" s="9">
        <v>0.8000000000000007</v>
      </c>
      <c r="D7" s="9">
        <v>0</v>
      </c>
      <c r="E7" s="9">
        <v>0.7</v>
      </c>
      <c r="F7" s="9">
        <v>77.2</v>
      </c>
      <c r="G7" s="9">
        <v>12.8</v>
      </c>
      <c r="H7" s="9">
        <v>1.6</v>
      </c>
      <c r="I7" s="9">
        <v>12.2</v>
      </c>
      <c r="J7" s="9">
        <v>4.3</v>
      </c>
      <c r="K7" s="9">
        <v>12</v>
      </c>
      <c r="L7" s="9">
        <v>2.9</v>
      </c>
      <c r="M7" s="9">
        <v>14.3</v>
      </c>
      <c r="N7" s="9">
        <v>2.2</v>
      </c>
      <c r="O7" s="9">
        <v>0.7</v>
      </c>
      <c r="P7" s="9">
        <v>-3.3</v>
      </c>
      <c r="Q7" s="9">
        <v>3.2</v>
      </c>
      <c r="R7" s="9">
        <v>0</v>
      </c>
      <c r="S7" s="10">
        <f t="shared" si="0"/>
        <v>141.59999999999997</v>
      </c>
      <c r="T7" s="9">
        <v>91.9</v>
      </c>
      <c r="U7" s="9">
        <v>0</v>
      </c>
      <c r="V7" s="9">
        <v>0.1</v>
      </c>
      <c r="W7" s="9">
        <v>0</v>
      </c>
      <c r="X7" s="9">
        <v>0</v>
      </c>
      <c r="Y7" s="9">
        <v>32.9</v>
      </c>
      <c r="Z7" s="9">
        <v>0</v>
      </c>
      <c r="AA7" s="10">
        <f t="shared" si="1"/>
        <v>266.49999999999994</v>
      </c>
    </row>
    <row r="8" spans="1:27" ht="12.75">
      <c r="A8" s="15" t="s">
        <v>116</v>
      </c>
      <c r="B8" s="18" t="s">
        <v>48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0</v>
      </c>
    </row>
    <row r="9" spans="1:27" ht="12.75">
      <c r="A9" s="15" t="s">
        <v>117</v>
      </c>
      <c r="B9" s="18" t="s">
        <v>99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0">
        <f t="shared" si="0"/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0</v>
      </c>
    </row>
    <row r="10" spans="1:27" ht="12.75">
      <c r="A10" s="15" t="s">
        <v>118</v>
      </c>
      <c r="B10" s="18" t="s">
        <v>134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0">
        <f t="shared" si="0"/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0</v>
      </c>
    </row>
    <row r="11" spans="1:27" ht="12.75">
      <c r="A11" s="15" t="s">
        <v>119</v>
      </c>
      <c r="B11" s="18" t="s">
        <v>100</v>
      </c>
      <c r="C11" s="9">
        <v>0</v>
      </c>
      <c r="D11" s="9">
        <v>0</v>
      </c>
      <c r="E11" s="9">
        <v>-0.2</v>
      </c>
      <c r="F11" s="9">
        <v>-45.3</v>
      </c>
      <c r="G11" s="9">
        <v>-6.9</v>
      </c>
      <c r="H11" s="9">
        <v>-3.3</v>
      </c>
      <c r="I11" s="9">
        <v>-34</v>
      </c>
      <c r="J11" s="9">
        <v>-2.4</v>
      </c>
      <c r="K11" s="9">
        <v>-636.1</v>
      </c>
      <c r="L11" s="9">
        <v>-29.3</v>
      </c>
      <c r="M11" s="9">
        <v>-21</v>
      </c>
      <c r="N11" s="9">
        <v>-37.6</v>
      </c>
      <c r="O11" s="9">
        <v>-5.2</v>
      </c>
      <c r="P11" s="9">
        <v>-3.8</v>
      </c>
      <c r="Q11" s="9">
        <v>-7.9</v>
      </c>
      <c r="R11" s="9">
        <v>0</v>
      </c>
      <c r="S11" s="10">
        <f t="shared" si="0"/>
        <v>-833</v>
      </c>
      <c r="T11" s="9">
        <v>-664.2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-1497.2</v>
      </c>
    </row>
    <row r="12" spans="1:27" ht="12.75">
      <c r="A12" s="15" t="s">
        <v>120</v>
      </c>
      <c r="B12" s="18" t="s">
        <v>101</v>
      </c>
      <c r="C12" s="9">
        <v>13.9</v>
      </c>
      <c r="D12" s="9">
        <v>1.3</v>
      </c>
      <c r="E12" s="9">
        <v>0.5</v>
      </c>
      <c r="F12" s="9">
        <v>110.1</v>
      </c>
      <c r="G12" s="9">
        <v>21.3</v>
      </c>
      <c r="H12" s="9">
        <v>59.1</v>
      </c>
      <c r="I12" s="9">
        <v>70.6</v>
      </c>
      <c r="J12" s="9">
        <v>3.7</v>
      </c>
      <c r="K12" s="9">
        <v>61.4</v>
      </c>
      <c r="L12" s="9">
        <v>-25.8</v>
      </c>
      <c r="M12" s="9">
        <v>210.4</v>
      </c>
      <c r="N12" s="9">
        <v>7.4</v>
      </c>
      <c r="O12" s="9">
        <v>2.6</v>
      </c>
      <c r="P12" s="9">
        <v>45.1</v>
      </c>
      <c r="Q12" s="9">
        <v>19.9</v>
      </c>
      <c r="R12" s="9">
        <v>0</v>
      </c>
      <c r="S12" s="10">
        <f t="shared" si="0"/>
        <v>601.4999999999999</v>
      </c>
      <c r="T12" s="9">
        <v>816.6</v>
      </c>
      <c r="U12" s="9">
        <v>0</v>
      </c>
      <c r="V12" s="9">
        <v>0</v>
      </c>
      <c r="W12" s="9">
        <v>0</v>
      </c>
      <c r="X12" s="9">
        <v>0</v>
      </c>
      <c r="Y12" s="9">
        <v>123.4</v>
      </c>
      <c r="Z12" s="9">
        <v>44.9</v>
      </c>
      <c r="AA12" s="10">
        <f t="shared" si="1"/>
        <v>1586.4</v>
      </c>
    </row>
    <row r="13" spans="1:27" ht="12.75">
      <c r="A13" s="15" t="s">
        <v>121</v>
      </c>
      <c r="B13" s="18" t="s">
        <v>102</v>
      </c>
      <c r="C13" s="9">
        <v>0</v>
      </c>
      <c r="D13" s="9">
        <v>0</v>
      </c>
      <c r="E13" s="9">
        <v>0.2</v>
      </c>
      <c r="F13" s="9">
        <v>7.6</v>
      </c>
      <c r="G13" s="9">
        <v>2.4</v>
      </c>
      <c r="H13" s="9">
        <v>2.2</v>
      </c>
      <c r="I13" s="9">
        <v>13.5</v>
      </c>
      <c r="J13" s="9">
        <v>0.7</v>
      </c>
      <c r="K13" s="9">
        <v>6.8</v>
      </c>
      <c r="L13" s="9">
        <v>25</v>
      </c>
      <c r="M13" s="9">
        <v>85</v>
      </c>
      <c r="N13" s="9">
        <v>0</v>
      </c>
      <c r="O13" s="9">
        <v>0.1</v>
      </c>
      <c r="P13" s="9">
        <v>0.2</v>
      </c>
      <c r="Q13" s="9">
        <v>2.3</v>
      </c>
      <c r="R13" s="9">
        <v>0</v>
      </c>
      <c r="S13" s="10">
        <f t="shared" si="0"/>
        <v>146</v>
      </c>
      <c r="T13" s="9">
        <v>40.8</v>
      </c>
      <c r="U13" s="9">
        <v>0</v>
      </c>
      <c r="V13" s="9">
        <v>0</v>
      </c>
      <c r="W13" s="9">
        <v>2906.5</v>
      </c>
      <c r="X13" s="9">
        <v>0</v>
      </c>
      <c r="Y13" s="9">
        <v>0.1</v>
      </c>
      <c r="Z13" s="9">
        <v>0</v>
      </c>
      <c r="AA13" s="10">
        <f t="shared" si="1"/>
        <v>3093.4</v>
      </c>
    </row>
    <row r="14" spans="1:27" ht="12.75">
      <c r="A14" s="15" t="s">
        <v>122</v>
      </c>
      <c r="B14" s="18" t="s">
        <v>49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123</v>
      </c>
      <c r="B15" s="18" t="s">
        <v>44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 t="shared" si="0"/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0</v>
      </c>
    </row>
    <row r="16" spans="1:27" ht="12.75">
      <c r="A16" s="15" t="s">
        <v>124</v>
      </c>
      <c r="B16" s="18" t="s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 t="shared" si="0"/>
        <v>0</v>
      </c>
      <c r="T16" s="9">
        <v>-41.9</v>
      </c>
      <c r="U16" s="9">
        <v>0</v>
      </c>
      <c r="V16" s="9">
        <v>-100.1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-142</v>
      </c>
    </row>
    <row r="17" spans="1:27" ht="12.75">
      <c r="A17" s="15" t="s">
        <v>125</v>
      </c>
      <c r="B17" s="18" t="s">
        <v>103</v>
      </c>
      <c r="C17" s="9">
        <v>0</v>
      </c>
      <c r="D17" s="9">
        <v>0</v>
      </c>
      <c r="E17" s="9">
        <v>0</v>
      </c>
      <c r="F17" s="9">
        <v>0.005863573270297275</v>
      </c>
      <c r="G17" s="9">
        <v>5.098886367868302E-05</v>
      </c>
      <c r="H17" s="9">
        <v>0.0008284059991845562</v>
      </c>
      <c r="I17" s="9">
        <v>0.08662520044080758</v>
      </c>
      <c r="J17" s="9">
        <v>0.00012301991423134073</v>
      </c>
      <c r="K17" s="9">
        <v>0.0019812338721054102</v>
      </c>
      <c r="L17" s="9">
        <v>0</v>
      </c>
      <c r="M17" s="9">
        <v>0.007116746012674712</v>
      </c>
      <c r="N17" s="9">
        <v>0.00033301529324078206</v>
      </c>
      <c r="O17" s="9">
        <v>3.692480863139367E-05</v>
      </c>
      <c r="P17" s="9">
        <v>0</v>
      </c>
      <c r="Q17" s="9">
        <v>0.03341377417451334</v>
      </c>
      <c r="R17" s="9">
        <v>0</v>
      </c>
      <c r="S17" s="10">
        <f t="shared" si="0"/>
        <v>0.1363728826493651</v>
      </c>
      <c r="T17" s="9">
        <v>273.20718448893456</v>
      </c>
      <c r="U17" s="9">
        <v>0</v>
      </c>
      <c r="V17" s="9">
        <v>0</v>
      </c>
      <c r="W17" s="9">
        <v>0.0057697983613192415</v>
      </c>
      <c r="X17" s="9">
        <v>0</v>
      </c>
      <c r="Y17" s="9">
        <v>0.04633959955108371</v>
      </c>
      <c r="Z17" s="9">
        <v>0.004332789852872748</v>
      </c>
      <c r="AA17" s="10">
        <f t="shared" si="1"/>
        <v>273.39999955934917</v>
      </c>
    </row>
    <row r="18" spans="1:27" ht="12.75">
      <c r="A18" s="15" t="s">
        <v>126</v>
      </c>
      <c r="B18" s="18" t="s">
        <v>46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1"/>
      <c r="B19" s="36" t="s">
        <v>59</v>
      </c>
      <c r="C19" s="10">
        <f aca="true" t="shared" si="2" ref="C19:Z19">SUM(C3:C18)</f>
        <v>55.82975573072674</v>
      </c>
      <c r="D19" s="10">
        <f t="shared" si="2"/>
        <v>1.349178891189061</v>
      </c>
      <c r="E19" s="10">
        <f t="shared" si="2"/>
        <v>1.7907458055002259</v>
      </c>
      <c r="F19" s="10">
        <f t="shared" si="2"/>
        <v>464.50894791481187</v>
      </c>
      <c r="G19" s="10">
        <f t="shared" si="2"/>
        <v>33.69909623970889</v>
      </c>
      <c r="H19" s="10">
        <f t="shared" si="2"/>
        <v>219.33449153826282</v>
      </c>
      <c r="I19" s="10">
        <f t="shared" si="2"/>
        <v>425.7067609588329</v>
      </c>
      <c r="J19" s="10">
        <f t="shared" si="2"/>
        <v>313.65373425779086</v>
      </c>
      <c r="K19" s="10">
        <f t="shared" si="2"/>
        <v>538.8395729910997</v>
      </c>
      <c r="L19" s="10">
        <f t="shared" si="2"/>
        <v>-16.047486342713526</v>
      </c>
      <c r="M19" s="10">
        <f t="shared" si="2"/>
        <v>616.5212788029135</v>
      </c>
      <c r="N19" s="10">
        <f t="shared" si="2"/>
        <v>113.42974886124803</v>
      </c>
      <c r="O19" s="10">
        <f t="shared" si="2"/>
        <v>21.483292705598657</v>
      </c>
      <c r="P19" s="10">
        <f t="shared" si="2"/>
        <v>184.3490849940776</v>
      </c>
      <c r="Q19" s="10">
        <f t="shared" si="2"/>
        <v>106.16694289609691</v>
      </c>
      <c r="R19" s="10">
        <f t="shared" si="2"/>
        <v>0</v>
      </c>
      <c r="S19" s="10">
        <f t="shared" si="2"/>
        <v>3080.6151462451444</v>
      </c>
      <c r="T19" s="10">
        <f t="shared" si="2"/>
        <v>5117.356210269258</v>
      </c>
      <c r="U19" s="10">
        <f t="shared" si="2"/>
        <v>0.4095403768083852</v>
      </c>
      <c r="V19" s="10">
        <f t="shared" si="2"/>
        <v>88.53099390312838</v>
      </c>
      <c r="W19" s="10">
        <f t="shared" si="2"/>
        <v>3103.975090264833</v>
      </c>
      <c r="X19" s="10">
        <f t="shared" si="2"/>
        <v>-102.0238370773323</v>
      </c>
      <c r="Y19" s="10">
        <f t="shared" si="2"/>
        <v>496.76680721762307</v>
      </c>
      <c r="Z19" s="10">
        <f t="shared" si="2"/>
        <v>-142.5299520792445</v>
      </c>
      <c r="AA19" s="10">
        <f t="shared" si="1"/>
        <v>11643.099999120217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37" t="s">
        <v>111</v>
      </c>
      <c r="D1" s="37" t="s">
        <v>112</v>
      </c>
      <c r="E1" s="37" t="s">
        <v>113</v>
      </c>
      <c r="F1" s="37" t="s">
        <v>114</v>
      </c>
      <c r="G1" s="37" t="s">
        <v>115</v>
      </c>
      <c r="H1" s="37" t="s">
        <v>116</v>
      </c>
      <c r="I1" s="37" t="s">
        <v>117</v>
      </c>
      <c r="J1" s="37" t="s">
        <v>118</v>
      </c>
      <c r="K1" s="37" t="s">
        <v>119</v>
      </c>
      <c r="L1" s="37" t="s">
        <v>120</v>
      </c>
      <c r="M1" s="37" t="s">
        <v>121</v>
      </c>
      <c r="N1" s="37" t="s">
        <v>122</v>
      </c>
      <c r="O1" s="37" t="s">
        <v>123</v>
      </c>
      <c r="P1" s="37" t="s">
        <v>124</v>
      </c>
      <c r="Q1" s="37" t="s">
        <v>125</v>
      </c>
      <c r="R1" s="37" t="s">
        <v>126</v>
      </c>
      <c r="S1" s="11" t="s">
        <v>2</v>
      </c>
      <c r="T1" s="11" t="s">
        <v>8</v>
      </c>
      <c r="U1" s="11" t="s">
        <v>9</v>
      </c>
      <c r="V1" s="11" t="s">
        <v>10</v>
      </c>
      <c r="W1" s="11" t="s">
        <v>6</v>
      </c>
      <c r="X1" s="11" t="s">
        <v>7</v>
      </c>
      <c r="Y1" s="11" t="s">
        <v>17</v>
      </c>
      <c r="Z1" s="11" t="s">
        <v>18</v>
      </c>
      <c r="AA1" s="12" t="s">
        <v>12</v>
      </c>
    </row>
    <row r="2" spans="1:27" ht="68.25">
      <c r="A2" s="13"/>
      <c r="B2" s="13"/>
      <c r="C2" s="16" t="s">
        <v>104</v>
      </c>
      <c r="D2" s="16" t="s">
        <v>40</v>
      </c>
      <c r="E2" s="16" t="s">
        <v>129</v>
      </c>
      <c r="F2" s="16" t="s">
        <v>130</v>
      </c>
      <c r="G2" s="16" t="s">
        <v>105</v>
      </c>
      <c r="H2" s="16" t="s">
        <v>41</v>
      </c>
      <c r="I2" s="16" t="s">
        <v>106</v>
      </c>
      <c r="J2" s="16" t="s">
        <v>42</v>
      </c>
      <c r="K2" s="16" t="s">
        <v>100</v>
      </c>
      <c r="L2" s="16" t="s">
        <v>107</v>
      </c>
      <c r="M2" s="16" t="s">
        <v>108</v>
      </c>
      <c r="N2" s="16" t="s">
        <v>43</v>
      </c>
      <c r="O2" s="16" t="s">
        <v>44</v>
      </c>
      <c r="P2" s="16" t="s">
        <v>45</v>
      </c>
      <c r="Q2" s="16" t="s">
        <v>103</v>
      </c>
      <c r="R2" s="16" t="s">
        <v>46</v>
      </c>
      <c r="S2" s="14" t="s">
        <v>79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38" t="s">
        <v>94</v>
      </c>
    </row>
    <row r="3" spans="1:27" ht="12.75">
      <c r="A3" s="15" t="s">
        <v>111</v>
      </c>
      <c r="B3" s="18" t="s">
        <v>97</v>
      </c>
      <c r="C3" s="9">
        <v>0.42815804679485614</v>
      </c>
      <c r="D3" s="9">
        <v>0</v>
      </c>
      <c r="E3" s="9">
        <v>0</v>
      </c>
      <c r="F3" s="9">
        <v>91.64428293506597</v>
      </c>
      <c r="G3" s="9">
        <v>0.001840758832041399</v>
      </c>
      <c r="H3" s="9">
        <v>0.0026673009023019875</v>
      </c>
      <c r="I3" s="9">
        <v>3.4754418233430826</v>
      </c>
      <c r="J3" s="9">
        <v>2.084079517451252</v>
      </c>
      <c r="K3" s="9">
        <v>0.000546080213395966</v>
      </c>
      <c r="L3" s="9">
        <v>0</v>
      </c>
      <c r="M3" s="9">
        <v>0.050360930796680664</v>
      </c>
      <c r="N3" s="9">
        <v>0.004540065969982285</v>
      </c>
      <c r="O3" s="9">
        <v>0.005623590089362732</v>
      </c>
      <c r="P3" s="9">
        <v>0.2169556152392945</v>
      </c>
      <c r="Q3" s="9">
        <v>0.03449721813519544</v>
      </c>
      <c r="R3" s="9">
        <v>0</v>
      </c>
      <c r="S3" s="10">
        <f aca="true" t="shared" si="0" ref="S3:S18">SUM(C3:R3)</f>
        <v>97.94899388283345</v>
      </c>
      <c r="T3" s="9">
        <v>23.04853418832409</v>
      </c>
      <c r="U3" s="9">
        <v>0</v>
      </c>
      <c r="V3" s="9">
        <v>0</v>
      </c>
      <c r="W3" s="9">
        <v>0.37215552280595254</v>
      </c>
      <c r="X3" s="9">
        <v>8.202000455378638</v>
      </c>
      <c r="Y3" s="9">
        <v>27.075115949860002</v>
      </c>
      <c r="Z3" s="9">
        <v>3.953200000797918</v>
      </c>
      <c r="AA3" s="10">
        <f>SUM(S3:Z3)</f>
        <v>160.60000000000005</v>
      </c>
    </row>
    <row r="4" spans="1:27" ht="12.75">
      <c r="A4" s="15" t="s">
        <v>112</v>
      </c>
      <c r="B4" s="18" t="s">
        <v>47</v>
      </c>
      <c r="C4" s="9">
        <v>0</v>
      </c>
      <c r="D4" s="9">
        <v>0</v>
      </c>
      <c r="E4" s="9">
        <v>0</v>
      </c>
      <c r="F4" s="9">
        <v>0.46238121513163283</v>
      </c>
      <c r="G4" s="9">
        <v>0</v>
      </c>
      <c r="H4" s="9">
        <v>0</v>
      </c>
      <c r="I4" s="9">
        <v>0.30907811572653543</v>
      </c>
      <c r="J4" s="9">
        <v>0.31251429785261825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0.0007983723406617753</v>
      </c>
      <c r="R4" s="9">
        <v>0</v>
      </c>
      <c r="S4" s="10">
        <f t="shared" si="0"/>
        <v>1.0847720010514483</v>
      </c>
      <c r="T4" s="9">
        <v>2.239972061170615</v>
      </c>
      <c r="U4" s="9">
        <v>0</v>
      </c>
      <c r="V4" s="9">
        <v>0</v>
      </c>
      <c r="W4" s="9">
        <v>0</v>
      </c>
      <c r="X4" s="9">
        <v>0.015306383497376426</v>
      </c>
      <c r="Y4" s="9">
        <v>0.528156646231703</v>
      </c>
      <c r="Z4" s="9">
        <v>0.03179290804885668</v>
      </c>
      <c r="AA4" s="10">
        <f aca="true" t="shared" si="1" ref="AA4:AA19">SUM(S4:Z4)</f>
        <v>3.8999999999999995</v>
      </c>
    </row>
    <row r="5" spans="1:27" ht="12.75">
      <c r="A5" s="15" t="s">
        <v>113</v>
      </c>
      <c r="B5" s="18" t="s">
        <v>127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10">
        <f t="shared" si="0"/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10">
        <f t="shared" si="1"/>
        <v>0</v>
      </c>
    </row>
    <row r="6" spans="1:27" ht="12.75">
      <c r="A6" s="15" t="s">
        <v>114</v>
      </c>
      <c r="B6" s="18" t="s">
        <v>128</v>
      </c>
      <c r="C6" s="9">
        <v>41.40159768393188</v>
      </c>
      <c r="D6" s="9">
        <v>0.04917889118906098</v>
      </c>
      <c r="E6" s="9">
        <v>0.5907458055002259</v>
      </c>
      <c r="F6" s="9">
        <v>383.29642019134394</v>
      </c>
      <c r="G6" s="9">
        <v>4.09720449201317</v>
      </c>
      <c r="H6" s="9">
        <v>159.73099583136138</v>
      </c>
      <c r="I6" s="9">
        <v>375.33561581932247</v>
      </c>
      <c r="J6" s="9">
        <v>305.0570174225728</v>
      </c>
      <c r="K6" s="9">
        <v>1094.7370456770143</v>
      </c>
      <c r="L6" s="9">
        <v>11.152513657286473</v>
      </c>
      <c r="M6" s="9">
        <v>327.7638011261041</v>
      </c>
      <c r="N6" s="9">
        <v>141.4248757799848</v>
      </c>
      <c r="O6" s="9">
        <v>23.277632190700658</v>
      </c>
      <c r="P6" s="9">
        <v>145.93212937883834</v>
      </c>
      <c r="Q6" s="9">
        <v>88.59823353144654</v>
      </c>
      <c r="R6" s="9">
        <v>0</v>
      </c>
      <c r="S6" s="10">
        <f t="shared" si="0"/>
        <v>3102.4450074786105</v>
      </c>
      <c r="T6" s="9">
        <v>4578.060519530828</v>
      </c>
      <c r="U6" s="9">
        <v>0.4095403768083852</v>
      </c>
      <c r="V6" s="9">
        <v>188.53099390312838</v>
      </c>
      <c r="W6" s="9">
        <v>197.19716494366594</v>
      </c>
      <c r="X6" s="9">
        <v>7.958856083791698</v>
      </c>
      <c r="Y6" s="9">
        <v>345.6171950219803</v>
      </c>
      <c r="Z6" s="9">
        <v>67.38072222205585</v>
      </c>
      <c r="AA6" s="10">
        <f t="shared" si="1"/>
        <v>8487.59999956087</v>
      </c>
    </row>
    <row r="7" spans="1:27" ht="12.75">
      <c r="A7" s="15" t="s">
        <v>115</v>
      </c>
      <c r="B7" s="18" t="s">
        <v>98</v>
      </c>
      <c r="C7" s="9">
        <v>5.4</v>
      </c>
      <c r="D7" s="9">
        <v>0</v>
      </c>
      <c r="E7" s="9">
        <v>0.7</v>
      </c>
      <c r="F7" s="9">
        <v>101.4</v>
      </c>
      <c r="G7" s="9">
        <v>13.3</v>
      </c>
      <c r="H7" s="9">
        <v>3.3</v>
      </c>
      <c r="I7" s="9">
        <v>19.4</v>
      </c>
      <c r="J7" s="9">
        <v>7.5</v>
      </c>
      <c r="K7" s="9">
        <v>16.7</v>
      </c>
      <c r="L7" s="9">
        <v>4</v>
      </c>
      <c r="M7" s="9">
        <v>19.5</v>
      </c>
      <c r="N7" s="9">
        <v>9.3</v>
      </c>
      <c r="O7" s="9">
        <v>3.7</v>
      </c>
      <c r="P7" s="9">
        <v>8.9</v>
      </c>
      <c r="Q7" s="9">
        <v>7.5</v>
      </c>
      <c r="R7" s="9">
        <v>0</v>
      </c>
      <c r="S7" s="10">
        <f t="shared" si="0"/>
        <v>220.6</v>
      </c>
      <c r="T7" s="9">
        <v>276</v>
      </c>
      <c r="U7" s="9">
        <v>0</v>
      </c>
      <c r="V7" s="9">
        <v>0.1</v>
      </c>
      <c r="W7" s="9">
        <v>0</v>
      </c>
      <c r="X7" s="9">
        <v>0</v>
      </c>
      <c r="Y7" s="9">
        <v>32.9</v>
      </c>
      <c r="Z7" s="9">
        <v>0</v>
      </c>
      <c r="AA7" s="10">
        <f t="shared" si="1"/>
        <v>529.6</v>
      </c>
    </row>
    <row r="8" spans="1:27" ht="12.75">
      <c r="A8" s="15" t="s">
        <v>116</v>
      </c>
      <c r="B8" s="18" t="s">
        <v>48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0</v>
      </c>
    </row>
    <row r="9" spans="1:27" ht="12.75">
      <c r="A9" s="15" t="s">
        <v>117</v>
      </c>
      <c r="B9" s="18" t="s">
        <v>99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0">
        <f t="shared" si="0"/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0</v>
      </c>
    </row>
    <row r="10" spans="1:27" ht="12.75">
      <c r="A10" s="15" t="s">
        <v>118</v>
      </c>
      <c r="B10" s="18" t="s">
        <v>134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0">
        <f t="shared" si="0"/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0</v>
      </c>
    </row>
    <row r="11" spans="1:27" ht="12.75">
      <c r="A11" s="15" t="s">
        <v>119</v>
      </c>
      <c r="B11" s="18" t="s">
        <v>100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f t="shared" si="0"/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0</v>
      </c>
    </row>
    <row r="12" spans="1:27" ht="12.75">
      <c r="A12" s="15" t="s">
        <v>120</v>
      </c>
      <c r="B12" s="18" t="s">
        <v>101</v>
      </c>
      <c r="C12" s="9">
        <v>14.1</v>
      </c>
      <c r="D12" s="9">
        <v>1.3</v>
      </c>
      <c r="E12" s="9">
        <v>0.6</v>
      </c>
      <c r="F12" s="9">
        <v>124</v>
      </c>
      <c r="G12" s="9">
        <v>22.2</v>
      </c>
      <c r="H12" s="9">
        <v>64.5</v>
      </c>
      <c r="I12" s="9">
        <v>77.9</v>
      </c>
      <c r="J12" s="9">
        <v>5.6</v>
      </c>
      <c r="K12" s="9">
        <v>66</v>
      </c>
      <c r="L12" s="9">
        <v>72.3</v>
      </c>
      <c r="M12" s="9">
        <v>226.7</v>
      </c>
      <c r="N12" s="9">
        <v>7.4</v>
      </c>
      <c r="O12" s="9">
        <v>2.7</v>
      </c>
      <c r="P12" s="9">
        <v>48.7</v>
      </c>
      <c r="Q12" s="9">
        <v>21.2</v>
      </c>
      <c r="R12" s="9">
        <v>0</v>
      </c>
      <c r="S12" s="10">
        <f t="shared" si="0"/>
        <v>755.2000000000002</v>
      </c>
      <c r="T12" s="9">
        <v>855.4</v>
      </c>
      <c r="U12" s="9">
        <v>0</v>
      </c>
      <c r="V12" s="9">
        <v>0</v>
      </c>
      <c r="W12" s="9">
        <v>0</v>
      </c>
      <c r="X12" s="9">
        <v>0</v>
      </c>
      <c r="Y12" s="9">
        <v>123.4</v>
      </c>
      <c r="Z12" s="9">
        <v>44.9</v>
      </c>
      <c r="AA12" s="10">
        <f t="shared" si="1"/>
        <v>1778.9000000000003</v>
      </c>
    </row>
    <row r="13" spans="1:27" ht="12.75">
      <c r="A13" s="15" t="s">
        <v>121</v>
      </c>
      <c r="B13" s="18" t="s">
        <v>102</v>
      </c>
      <c r="C13" s="9">
        <v>0</v>
      </c>
      <c r="D13" s="9">
        <v>0</v>
      </c>
      <c r="E13" s="9">
        <v>0.2</v>
      </c>
      <c r="F13" s="9">
        <v>7.6</v>
      </c>
      <c r="G13" s="9">
        <v>2.4</v>
      </c>
      <c r="H13" s="9">
        <v>2.2</v>
      </c>
      <c r="I13" s="9">
        <v>13.5</v>
      </c>
      <c r="J13" s="9">
        <v>0.7</v>
      </c>
      <c r="K13" s="9">
        <v>6.8</v>
      </c>
      <c r="L13" s="9">
        <v>25</v>
      </c>
      <c r="M13" s="9">
        <v>85</v>
      </c>
      <c r="N13" s="9">
        <v>0</v>
      </c>
      <c r="O13" s="9">
        <v>0.1</v>
      </c>
      <c r="P13" s="9">
        <v>0.2</v>
      </c>
      <c r="Q13" s="9">
        <v>2.3</v>
      </c>
      <c r="R13" s="9">
        <v>0</v>
      </c>
      <c r="S13" s="10">
        <f t="shared" si="0"/>
        <v>146</v>
      </c>
      <c r="T13" s="9">
        <v>40.8</v>
      </c>
      <c r="U13" s="9">
        <v>0</v>
      </c>
      <c r="V13" s="9">
        <v>0</v>
      </c>
      <c r="W13" s="9">
        <v>2906.5</v>
      </c>
      <c r="X13" s="9">
        <v>0</v>
      </c>
      <c r="Y13" s="9">
        <v>0.1</v>
      </c>
      <c r="Z13" s="9">
        <v>0</v>
      </c>
      <c r="AA13" s="10">
        <f t="shared" si="1"/>
        <v>3093.4</v>
      </c>
    </row>
    <row r="14" spans="1:27" ht="12.75">
      <c r="A14" s="15" t="s">
        <v>122</v>
      </c>
      <c r="B14" s="18" t="s">
        <v>49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123</v>
      </c>
      <c r="B15" s="18" t="s">
        <v>44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 t="shared" si="0"/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0</v>
      </c>
    </row>
    <row r="16" spans="1:27" ht="12.75">
      <c r="A16" s="15" t="s">
        <v>124</v>
      </c>
      <c r="B16" s="18" t="s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 t="shared" si="0"/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0</v>
      </c>
    </row>
    <row r="17" spans="1:27" ht="12.75">
      <c r="A17" s="15" t="s">
        <v>125</v>
      </c>
      <c r="B17" s="18" t="s">
        <v>103</v>
      </c>
      <c r="C17" s="9">
        <v>0</v>
      </c>
      <c r="D17" s="9">
        <v>0</v>
      </c>
      <c r="E17" s="9">
        <v>0</v>
      </c>
      <c r="F17" s="9">
        <v>0.005863573270297275</v>
      </c>
      <c r="G17" s="9">
        <v>5.098886367868302E-05</v>
      </c>
      <c r="H17" s="9">
        <v>0.0008284059991845562</v>
      </c>
      <c r="I17" s="9">
        <v>0.08662520044080758</v>
      </c>
      <c r="J17" s="9">
        <v>0.00012301991423134073</v>
      </c>
      <c r="K17" s="9">
        <v>0.0019812338721054102</v>
      </c>
      <c r="L17" s="9">
        <v>0</v>
      </c>
      <c r="M17" s="9">
        <v>0.007116746012674712</v>
      </c>
      <c r="N17" s="9">
        <v>0.00033301529324078206</v>
      </c>
      <c r="O17" s="9">
        <v>3.692480863139367E-05</v>
      </c>
      <c r="P17" s="9">
        <v>0</v>
      </c>
      <c r="Q17" s="9">
        <v>0.03341377417451334</v>
      </c>
      <c r="R17" s="9">
        <v>0</v>
      </c>
      <c r="S17" s="10">
        <f t="shared" si="0"/>
        <v>0.1363728826493651</v>
      </c>
      <c r="T17" s="9">
        <v>273.20718448893456</v>
      </c>
      <c r="U17" s="9">
        <v>0</v>
      </c>
      <c r="V17" s="9">
        <v>0</v>
      </c>
      <c r="W17" s="9">
        <v>0.0057697983613192415</v>
      </c>
      <c r="X17" s="9">
        <v>0</v>
      </c>
      <c r="Y17" s="9">
        <v>0.04633959955108371</v>
      </c>
      <c r="Z17" s="9">
        <v>0.004332789852872748</v>
      </c>
      <c r="AA17" s="10">
        <f t="shared" si="1"/>
        <v>273.39999955934917</v>
      </c>
    </row>
    <row r="18" spans="1:27" ht="12.75">
      <c r="A18" s="15" t="s">
        <v>126</v>
      </c>
      <c r="B18" s="18" t="s">
        <v>46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1"/>
      <c r="B19" s="36" t="s">
        <v>59</v>
      </c>
      <c r="C19" s="10">
        <f aca="true" t="shared" si="2" ref="C19:Z19">SUM(C3:C18)</f>
        <v>61.32975573072674</v>
      </c>
      <c r="D19" s="10">
        <f t="shared" si="2"/>
        <v>1.349178891189061</v>
      </c>
      <c r="E19" s="10">
        <f t="shared" si="2"/>
        <v>2.090745805500226</v>
      </c>
      <c r="F19" s="10">
        <f t="shared" si="2"/>
        <v>708.4089479148118</v>
      </c>
      <c r="G19" s="10">
        <f t="shared" si="2"/>
        <v>41.999096239708884</v>
      </c>
      <c r="H19" s="10">
        <f t="shared" si="2"/>
        <v>229.73449153826286</v>
      </c>
      <c r="I19" s="10">
        <f t="shared" si="2"/>
        <v>490.00676095883296</v>
      </c>
      <c r="J19" s="10">
        <f t="shared" si="2"/>
        <v>321.2537342577909</v>
      </c>
      <c r="K19" s="10">
        <f t="shared" si="2"/>
        <v>1184.2395729910997</v>
      </c>
      <c r="L19" s="10">
        <f t="shared" si="2"/>
        <v>112.45251365728647</v>
      </c>
      <c r="M19" s="10">
        <f t="shared" si="2"/>
        <v>659.0212788029135</v>
      </c>
      <c r="N19" s="10">
        <f t="shared" si="2"/>
        <v>158.12974886124806</v>
      </c>
      <c r="O19" s="10">
        <f t="shared" si="2"/>
        <v>29.783292705598654</v>
      </c>
      <c r="P19" s="10">
        <f t="shared" si="2"/>
        <v>203.94908499407762</v>
      </c>
      <c r="Q19" s="10">
        <f t="shared" si="2"/>
        <v>119.66694289609691</v>
      </c>
      <c r="R19" s="10">
        <f t="shared" si="2"/>
        <v>0</v>
      </c>
      <c r="S19" s="10">
        <f t="shared" si="2"/>
        <v>4323.415146245145</v>
      </c>
      <c r="T19" s="10">
        <f t="shared" si="2"/>
        <v>6048.756210269256</v>
      </c>
      <c r="U19" s="10">
        <f t="shared" si="2"/>
        <v>0.4095403768083852</v>
      </c>
      <c r="V19" s="10">
        <f t="shared" si="2"/>
        <v>188.63099390312837</v>
      </c>
      <c r="W19" s="10">
        <f t="shared" si="2"/>
        <v>3104.075090264833</v>
      </c>
      <c r="X19" s="10">
        <f t="shared" si="2"/>
        <v>16.176162922667714</v>
      </c>
      <c r="Y19" s="10">
        <f t="shared" si="2"/>
        <v>529.666807217623</v>
      </c>
      <c r="Z19" s="10">
        <f t="shared" si="2"/>
        <v>116.2700479207555</v>
      </c>
      <c r="AA19" s="10">
        <f t="shared" si="1"/>
        <v>14327.399999120218</v>
      </c>
    </row>
    <row r="20" spans="1:27" ht="12.75">
      <c r="A20" s="3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>
      <c r="A21" s="3"/>
      <c r="S21" s="5"/>
      <c r="T21" s="5"/>
      <c r="U21" s="5"/>
      <c r="V21" s="5"/>
      <c r="W21" s="5"/>
      <c r="X21" s="5"/>
      <c r="Y21" s="5"/>
      <c r="Z21" s="5"/>
      <c r="AA21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37" t="s">
        <v>111</v>
      </c>
      <c r="D1" s="37" t="s">
        <v>112</v>
      </c>
      <c r="E1" s="37" t="s">
        <v>113</v>
      </c>
      <c r="F1" s="37" t="s">
        <v>114</v>
      </c>
      <c r="G1" s="37" t="s">
        <v>115</v>
      </c>
      <c r="H1" s="37" t="s">
        <v>116</v>
      </c>
      <c r="I1" s="37" t="s">
        <v>117</v>
      </c>
      <c r="J1" s="37" t="s">
        <v>118</v>
      </c>
      <c r="K1" s="37" t="s">
        <v>119</v>
      </c>
      <c r="L1" s="37" t="s">
        <v>120</v>
      </c>
      <c r="M1" s="37" t="s">
        <v>121</v>
      </c>
      <c r="N1" s="37" t="s">
        <v>122</v>
      </c>
      <c r="O1" s="37" t="s">
        <v>123</v>
      </c>
      <c r="P1" s="37" t="s">
        <v>124</v>
      </c>
      <c r="Q1" s="37" t="s">
        <v>125</v>
      </c>
      <c r="R1" s="37" t="s">
        <v>126</v>
      </c>
      <c r="S1" s="11" t="s">
        <v>2</v>
      </c>
      <c r="T1" s="11" t="s">
        <v>8</v>
      </c>
      <c r="U1" s="11" t="s">
        <v>9</v>
      </c>
      <c r="V1" s="11" t="s">
        <v>10</v>
      </c>
      <c r="W1" s="11" t="s">
        <v>6</v>
      </c>
      <c r="X1" s="11" t="s">
        <v>7</v>
      </c>
      <c r="Y1" s="11" t="s">
        <v>17</v>
      </c>
      <c r="Z1" s="11" t="s">
        <v>18</v>
      </c>
      <c r="AA1" s="12" t="s">
        <v>13</v>
      </c>
    </row>
    <row r="2" spans="1:27" ht="68.25">
      <c r="A2" s="13"/>
      <c r="B2" s="13"/>
      <c r="C2" s="16" t="s">
        <v>104</v>
      </c>
      <c r="D2" s="16" t="s">
        <v>40</v>
      </c>
      <c r="E2" s="16" t="s">
        <v>129</v>
      </c>
      <c r="F2" s="16" t="s">
        <v>130</v>
      </c>
      <c r="G2" s="16" t="s">
        <v>105</v>
      </c>
      <c r="H2" s="16" t="s">
        <v>41</v>
      </c>
      <c r="I2" s="16" t="s">
        <v>106</v>
      </c>
      <c r="J2" s="16" t="s">
        <v>42</v>
      </c>
      <c r="K2" s="16" t="s">
        <v>100</v>
      </c>
      <c r="L2" s="16" t="s">
        <v>107</v>
      </c>
      <c r="M2" s="16" t="s">
        <v>108</v>
      </c>
      <c r="N2" s="16" t="s">
        <v>43</v>
      </c>
      <c r="O2" s="16" t="s">
        <v>44</v>
      </c>
      <c r="P2" s="16" t="s">
        <v>45</v>
      </c>
      <c r="Q2" s="16" t="s">
        <v>103</v>
      </c>
      <c r="R2" s="16" t="s">
        <v>46</v>
      </c>
      <c r="S2" s="14" t="s">
        <v>79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38" t="s">
        <v>80</v>
      </c>
    </row>
    <row r="3" spans="1:27" ht="12.75">
      <c r="A3" s="15" t="s">
        <v>111</v>
      </c>
      <c r="B3" s="18" t="s">
        <v>97</v>
      </c>
      <c r="C3" s="9">
        <v>0.5</v>
      </c>
      <c r="D3" s="9">
        <v>0</v>
      </c>
      <c r="E3" s="9">
        <v>0</v>
      </c>
      <c r="F3" s="9">
        <v>120.5</v>
      </c>
      <c r="G3" s="9">
        <v>0</v>
      </c>
      <c r="H3" s="9">
        <v>0</v>
      </c>
      <c r="I3" s="9">
        <v>15.8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10">
        <f aca="true" t="shared" si="0" ref="S3:S18">SUM(C3:R3)</f>
        <v>136.8</v>
      </c>
      <c r="T3" s="9">
        <v>0.4</v>
      </c>
      <c r="U3" s="9">
        <v>0</v>
      </c>
      <c r="V3" s="9">
        <v>0</v>
      </c>
      <c r="W3" s="9">
        <v>0.1</v>
      </c>
      <c r="X3" s="9">
        <v>77.5</v>
      </c>
      <c r="Y3" s="9">
        <v>21.6</v>
      </c>
      <c r="Z3" s="9">
        <v>3.8</v>
      </c>
      <c r="AA3" s="10">
        <f>SUM(S3:Z3)</f>
        <v>240.20000000000002</v>
      </c>
    </row>
    <row r="4" spans="1:27" ht="12.75">
      <c r="A4" s="15" t="s">
        <v>112</v>
      </c>
      <c r="B4" s="18" t="s">
        <v>47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10">
        <f t="shared" si="0"/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10">
        <f aca="true" t="shared" si="1" ref="AA4:AA19">SUM(S4:Z4)</f>
        <v>0</v>
      </c>
    </row>
    <row r="5" spans="1:27" ht="12.75">
      <c r="A5" s="15" t="s">
        <v>113</v>
      </c>
      <c r="B5" s="18" t="s">
        <v>127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10">
        <f t="shared" si="0"/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10">
        <f t="shared" si="1"/>
        <v>0</v>
      </c>
    </row>
    <row r="6" spans="1:27" ht="12.75">
      <c r="A6" s="15" t="s">
        <v>114</v>
      </c>
      <c r="B6" s="18" t="s">
        <v>128</v>
      </c>
      <c r="C6" s="9">
        <v>0.2</v>
      </c>
      <c r="D6" s="9">
        <v>0</v>
      </c>
      <c r="E6" s="9">
        <v>0</v>
      </c>
      <c r="F6" s="9">
        <v>40</v>
      </c>
      <c r="G6" s="9">
        <v>0</v>
      </c>
      <c r="H6" s="9">
        <v>0</v>
      </c>
      <c r="I6" s="9">
        <v>0</v>
      </c>
      <c r="J6" s="9">
        <v>0.1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10">
        <f t="shared" si="0"/>
        <v>40.300000000000004</v>
      </c>
      <c r="T6" s="9">
        <v>2</v>
      </c>
      <c r="U6" s="9">
        <v>0</v>
      </c>
      <c r="V6" s="9">
        <v>0</v>
      </c>
      <c r="W6" s="9">
        <v>0</v>
      </c>
      <c r="X6" s="9">
        <v>40.7</v>
      </c>
      <c r="Y6" s="9">
        <v>11.3</v>
      </c>
      <c r="Z6" s="9">
        <v>255</v>
      </c>
      <c r="AA6" s="10">
        <f t="shared" si="1"/>
        <v>349.3</v>
      </c>
    </row>
    <row r="7" spans="1:27" ht="12.75">
      <c r="A7" s="15" t="s">
        <v>115</v>
      </c>
      <c r="B7" s="18" t="s">
        <v>98</v>
      </c>
      <c r="C7" s="9">
        <v>4.6</v>
      </c>
      <c r="D7" s="9">
        <v>0</v>
      </c>
      <c r="E7" s="9">
        <v>0</v>
      </c>
      <c r="F7" s="9">
        <v>24.2</v>
      </c>
      <c r="G7" s="9">
        <v>0.5</v>
      </c>
      <c r="H7" s="9">
        <v>1.7</v>
      </c>
      <c r="I7" s="9">
        <v>7.2</v>
      </c>
      <c r="J7" s="9">
        <v>3.2</v>
      </c>
      <c r="K7" s="9">
        <v>4.7</v>
      </c>
      <c r="L7" s="9">
        <v>1.1</v>
      </c>
      <c r="M7" s="9">
        <v>5.2</v>
      </c>
      <c r="N7" s="9">
        <v>7.1</v>
      </c>
      <c r="O7" s="9">
        <v>3</v>
      </c>
      <c r="P7" s="9">
        <v>12.2</v>
      </c>
      <c r="Q7" s="9">
        <v>4.3</v>
      </c>
      <c r="R7" s="9">
        <v>0</v>
      </c>
      <c r="S7" s="10">
        <f t="shared" si="0"/>
        <v>79</v>
      </c>
      <c r="T7" s="9">
        <v>184.1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10">
        <f t="shared" si="1"/>
        <v>263.1</v>
      </c>
    </row>
    <row r="8" spans="1:27" ht="12.75">
      <c r="A8" s="15" t="s">
        <v>116</v>
      </c>
      <c r="B8" s="18" t="s">
        <v>48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0</v>
      </c>
    </row>
    <row r="9" spans="1:27" ht="12.75">
      <c r="A9" s="15" t="s">
        <v>117</v>
      </c>
      <c r="B9" s="18" t="s">
        <v>99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0">
        <f t="shared" si="0"/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0</v>
      </c>
    </row>
    <row r="10" spans="1:27" ht="12.75">
      <c r="A10" s="15" t="s">
        <v>118</v>
      </c>
      <c r="B10" s="18" t="s">
        <v>134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0">
        <f t="shared" si="0"/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0</v>
      </c>
    </row>
    <row r="11" spans="1:27" ht="12.75">
      <c r="A11" s="15" t="s">
        <v>119</v>
      </c>
      <c r="B11" s="18" t="s">
        <v>100</v>
      </c>
      <c r="C11" s="9">
        <v>0</v>
      </c>
      <c r="D11" s="9">
        <v>0</v>
      </c>
      <c r="E11" s="9">
        <v>0.2</v>
      </c>
      <c r="F11" s="9">
        <v>45.3</v>
      </c>
      <c r="G11" s="9">
        <v>6.9</v>
      </c>
      <c r="H11" s="9">
        <v>3.3</v>
      </c>
      <c r="I11" s="9">
        <v>34</v>
      </c>
      <c r="J11" s="9">
        <v>2.4</v>
      </c>
      <c r="K11" s="9">
        <v>636.1</v>
      </c>
      <c r="L11" s="9">
        <v>29.3</v>
      </c>
      <c r="M11" s="9">
        <v>21</v>
      </c>
      <c r="N11" s="9">
        <v>37.6</v>
      </c>
      <c r="O11" s="9">
        <v>5.2</v>
      </c>
      <c r="P11" s="9">
        <v>3.8</v>
      </c>
      <c r="Q11" s="9">
        <v>7.9</v>
      </c>
      <c r="R11" s="9">
        <v>0</v>
      </c>
      <c r="S11" s="10">
        <f t="shared" si="0"/>
        <v>833</v>
      </c>
      <c r="T11" s="9">
        <v>664.2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1497.2</v>
      </c>
    </row>
    <row r="12" spans="1:27" ht="12.75">
      <c r="A12" s="15" t="s">
        <v>120</v>
      </c>
      <c r="B12" s="18" t="s">
        <v>101</v>
      </c>
      <c r="C12" s="9">
        <v>0.2</v>
      </c>
      <c r="D12" s="9">
        <v>0</v>
      </c>
      <c r="E12" s="9">
        <v>0.1</v>
      </c>
      <c r="F12" s="9">
        <v>13.9</v>
      </c>
      <c r="G12" s="9">
        <v>0.9</v>
      </c>
      <c r="H12" s="9">
        <v>5.4</v>
      </c>
      <c r="I12" s="9">
        <v>7.3</v>
      </c>
      <c r="J12" s="9">
        <v>1.9</v>
      </c>
      <c r="K12" s="9">
        <v>4.6</v>
      </c>
      <c r="L12" s="9">
        <v>98.1</v>
      </c>
      <c r="M12" s="9">
        <v>16.3</v>
      </c>
      <c r="N12" s="9">
        <v>0</v>
      </c>
      <c r="O12" s="9">
        <v>0.1</v>
      </c>
      <c r="P12" s="9">
        <v>3.6</v>
      </c>
      <c r="Q12" s="9">
        <v>1.3</v>
      </c>
      <c r="R12" s="9">
        <v>0</v>
      </c>
      <c r="S12" s="10">
        <f t="shared" si="0"/>
        <v>153.7</v>
      </c>
      <c r="T12" s="9">
        <v>38.8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f t="shared" si="1"/>
        <v>192.5</v>
      </c>
    </row>
    <row r="13" spans="1:27" ht="12.75">
      <c r="A13" s="15" t="s">
        <v>121</v>
      </c>
      <c r="B13" s="18" t="s">
        <v>102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10">
        <f t="shared" si="0"/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f t="shared" si="1"/>
        <v>0</v>
      </c>
    </row>
    <row r="14" spans="1:27" ht="12.75">
      <c r="A14" s="15" t="s">
        <v>122</v>
      </c>
      <c r="B14" s="18" t="s">
        <v>49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123</v>
      </c>
      <c r="B15" s="18" t="s">
        <v>44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 t="shared" si="0"/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0</v>
      </c>
    </row>
    <row r="16" spans="1:27" ht="12.75">
      <c r="A16" s="15" t="s">
        <v>124</v>
      </c>
      <c r="B16" s="18" t="s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 t="shared" si="0"/>
        <v>0</v>
      </c>
      <c r="T16" s="9">
        <v>41.9</v>
      </c>
      <c r="U16" s="9">
        <v>0</v>
      </c>
      <c r="V16" s="9">
        <v>100.1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142</v>
      </c>
    </row>
    <row r="17" spans="1:27" ht="12.75">
      <c r="A17" s="15" t="s">
        <v>125</v>
      </c>
      <c r="B17" s="18" t="s">
        <v>103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 t="shared" si="0"/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f t="shared" si="1"/>
        <v>0</v>
      </c>
    </row>
    <row r="18" spans="1:27" ht="12.75">
      <c r="A18" s="15" t="s">
        <v>126</v>
      </c>
      <c r="B18" s="18" t="s">
        <v>46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1"/>
      <c r="B19" s="36" t="s">
        <v>59</v>
      </c>
      <c r="C19" s="10">
        <f aca="true" t="shared" si="2" ref="C19:Z19">SUM(C3:C18)</f>
        <v>5.5</v>
      </c>
      <c r="D19" s="10">
        <f t="shared" si="2"/>
        <v>0</v>
      </c>
      <c r="E19" s="10">
        <f t="shared" si="2"/>
        <v>0.30000000000000004</v>
      </c>
      <c r="F19" s="10">
        <f t="shared" si="2"/>
        <v>243.9</v>
      </c>
      <c r="G19" s="10">
        <f t="shared" si="2"/>
        <v>8.3</v>
      </c>
      <c r="H19" s="10">
        <f t="shared" si="2"/>
        <v>10.4</v>
      </c>
      <c r="I19" s="10">
        <f t="shared" si="2"/>
        <v>64.3</v>
      </c>
      <c r="J19" s="10">
        <f t="shared" si="2"/>
        <v>7.6</v>
      </c>
      <c r="K19" s="10">
        <f t="shared" si="2"/>
        <v>645.4000000000001</v>
      </c>
      <c r="L19" s="10">
        <f t="shared" si="2"/>
        <v>128.5</v>
      </c>
      <c r="M19" s="10">
        <f t="shared" si="2"/>
        <v>42.5</v>
      </c>
      <c r="N19" s="10">
        <f t="shared" si="2"/>
        <v>44.7</v>
      </c>
      <c r="O19" s="10">
        <f t="shared" si="2"/>
        <v>8.299999999999999</v>
      </c>
      <c r="P19" s="10">
        <f t="shared" si="2"/>
        <v>19.6</v>
      </c>
      <c r="Q19" s="10">
        <f t="shared" si="2"/>
        <v>13.5</v>
      </c>
      <c r="R19" s="10">
        <f t="shared" si="2"/>
        <v>0</v>
      </c>
      <c r="S19" s="10">
        <f t="shared" si="2"/>
        <v>1242.8</v>
      </c>
      <c r="T19" s="10">
        <f t="shared" si="2"/>
        <v>931.4</v>
      </c>
      <c r="U19" s="10">
        <f t="shared" si="2"/>
        <v>0</v>
      </c>
      <c r="V19" s="10">
        <f t="shared" si="2"/>
        <v>100.1</v>
      </c>
      <c r="W19" s="10">
        <f t="shared" si="2"/>
        <v>0.1</v>
      </c>
      <c r="X19" s="10">
        <f t="shared" si="2"/>
        <v>118.2</v>
      </c>
      <c r="Y19" s="10">
        <f t="shared" si="2"/>
        <v>32.900000000000006</v>
      </c>
      <c r="Z19" s="10">
        <f t="shared" si="2"/>
        <v>258.8</v>
      </c>
      <c r="AA19" s="10">
        <f t="shared" si="1"/>
        <v>2684.2999999999997</v>
      </c>
    </row>
    <row r="20" spans="1:27" ht="12.75">
      <c r="A20" s="3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>
      <c r="A21" s="3"/>
      <c r="S21" s="5"/>
      <c r="T21" s="5"/>
      <c r="U21" s="5"/>
      <c r="V21" s="5"/>
      <c r="W21" s="5"/>
      <c r="X21" s="5"/>
      <c r="Y21" s="5"/>
      <c r="Z21" s="5"/>
      <c r="AA21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37" t="s">
        <v>111</v>
      </c>
      <c r="D1" s="37" t="s">
        <v>112</v>
      </c>
      <c r="E1" s="37" t="s">
        <v>113</v>
      </c>
      <c r="F1" s="37" t="s">
        <v>114</v>
      </c>
      <c r="G1" s="37" t="s">
        <v>115</v>
      </c>
      <c r="H1" s="37" t="s">
        <v>116</v>
      </c>
      <c r="I1" s="37" t="s">
        <v>117</v>
      </c>
      <c r="J1" s="37" t="s">
        <v>118</v>
      </c>
      <c r="K1" s="37" t="s">
        <v>119</v>
      </c>
      <c r="L1" s="37" t="s">
        <v>120</v>
      </c>
      <c r="M1" s="37" t="s">
        <v>121</v>
      </c>
      <c r="N1" s="37" t="s">
        <v>122</v>
      </c>
      <c r="O1" s="37" t="s">
        <v>123</v>
      </c>
      <c r="P1" s="37" t="s">
        <v>124</v>
      </c>
      <c r="Q1" s="37" t="s">
        <v>125</v>
      </c>
      <c r="R1" s="37" t="s">
        <v>126</v>
      </c>
      <c r="S1" s="11" t="s">
        <v>2</v>
      </c>
      <c r="T1" s="11" t="s">
        <v>8</v>
      </c>
      <c r="U1" s="11" t="s">
        <v>9</v>
      </c>
      <c r="V1" s="11" t="s">
        <v>10</v>
      </c>
      <c r="W1" s="11" t="s">
        <v>6</v>
      </c>
      <c r="X1" s="11" t="s">
        <v>7</v>
      </c>
      <c r="Y1" s="11" t="s">
        <v>17</v>
      </c>
      <c r="Z1" s="11" t="s">
        <v>18</v>
      </c>
      <c r="AA1" s="12"/>
    </row>
    <row r="2" spans="1:27" ht="68.25">
      <c r="A2" s="13"/>
      <c r="B2" s="13"/>
      <c r="C2" s="16" t="s">
        <v>104</v>
      </c>
      <c r="D2" s="16" t="s">
        <v>40</v>
      </c>
      <c r="E2" s="16" t="s">
        <v>129</v>
      </c>
      <c r="F2" s="16" t="s">
        <v>130</v>
      </c>
      <c r="G2" s="16" t="s">
        <v>105</v>
      </c>
      <c r="H2" s="16" t="s">
        <v>41</v>
      </c>
      <c r="I2" s="16" t="s">
        <v>106</v>
      </c>
      <c r="J2" s="16" t="s">
        <v>42</v>
      </c>
      <c r="K2" s="16" t="s">
        <v>100</v>
      </c>
      <c r="L2" s="16" t="s">
        <v>107</v>
      </c>
      <c r="M2" s="16" t="s">
        <v>108</v>
      </c>
      <c r="N2" s="16" t="s">
        <v>43</v>
      </c>
      <c r="O2" s="16" t="s">
        <v>44</v>
      </c>
      <c r="P2" s="16" t="s">
        <v>45</v>
      </c>
      <c r="Q2" s="16" t="s">
        <v>103</v>
      </c>
      <c r="R2" s="16" t="s">
        <v>46</v>
      </c>
      <c r="S2" s="14" t="s">
        <v>79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14" t="s">
        <v>81</v>
      </c>
    </row>
    <row r="3" spans="1:27" ht="12.75">
      <c r="A3" s="15" t="s">
        <v>111</v>
      </c>
      <c r="B3" s="18" t="s">
        <v>97</v>
      </c>
      <c r="C3" s="9">
        <v>19.51147391758962</v>
      </c>
      <c r="D3" s="9">
        <v>0</v>
      </c>
      <c r="E3" s="9">
        <v>0</v>
      </c>
      <c r="F3" s="9">
        <v>1125.0637273945604</v>
      </c>
      <c r="G3" s="9">
        <v>0.6422132792564266</v>
      </c>
      <c r="H3" s="9">
        <v>0.8655929527797322</v>
      </c>
      <c r="I3" s="9">
        <v>160.3593299852746</v>
      </c>
      <c r="J3" s="9">
        <v>27.94992775457169</v>
      </c>
      <c r="K3" s="9">
        <v>0.03080508573546449</v>
      </c>
      <c r="L3" s="9">
        <v>0</v>
      </c>
      <c r="M3" s="9">
        <v>1.8309447163280677</v>
      </c>
      <c r="N3" s="9">
        <v>0.2445366257569786</v>
      </c>
      <c r="O3" s="9">
        <v>0.2938734220573169</v>
      </c>
      <c r="P3" s="9">
        <v>12.33239103684631</v>
      </c>
      <c r="Q3" s="9">
        <v>1.4351945834464659</v>
      </c>
      <c r="R3" s="9">
        <v>0</v>
      </c>
      <c r="S3" s="10">
        <f aca="true" t="shared" si="0" ref="S3:S18">SUM(C3:R3)</f>
        <v>1350.560010754203</v>
      </c>
      <c r="T3" s="9">
        <v>1417.6374811333449</v>
      </c>
      <c r="U3" s="9">
        <v>0</v>
      </c>
      <c r="V3" s="9">
        <v>0</v>
      </c>
      <c r="W3" s="9">
        <v>19.567491783510164</v>
      </c>
      <c r="X3" s="9">
        <v>42.461882163050895</v>
      </c>
      <c r="Y3" s="9">
        <v>403.4526185985959</v>
      </c>
      <c r="Z3" s="9">
        <v>52.112048057295205</v>
      </c>
      <c r="AA3" s="10">
        <f>SUM(S3:Z3)</f>
        <v>3285.7915324900005</v>
      </c>
    </row>
    <row r="4" spans="1:27" ht="12.75">
      <c r="A4" s="15" t="s">
        <v>112</v>
      </c>
      <c r="B4" s="18" t="s">
        <v>47</v>
      </c>
      <c r="C4" s="9">
        <v>0</v>
      </c>
      <c r="D4" s="9">
        <v>0</v>
      </c>
      <c r="E4" s="9">
        <v>0</v>
      </c>
      <c r="F4" s="9">
        <v>4.514335270927384</v>
      </c>
      <c r="G4" s="9">
        <v>0</v>
      </c>
      <c r="H4" s="9">
        <v>0</v>
      </c>
      <c r="I4" s="9">
        <v>0.21963626913261436</v>
      </c>
      <c r="J4" s="9">
        <v>3.0572772265252532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0.009100220410968222</v>
      </c>
      <c r="R4" s="9">
        <v>0</v>
      </c>
      <c r="S4" s="10">
        <f t="shared" si="0"/>
        <v>7.8003489869962195</v>
      </c>
      <c r="T4" s="9">
        <v>165.46512219623375</v>
      </c>
      <c r="U4" s="9">
        <v>0</v>
      </c>
      <c r="V4" s="9">
        <v>0</v>
      </c>
      <c r="W4" s="9">
        <v>0</v>
      </c>
      <c r="X4" s="9">
        <v>0.1744693001331592</v>
      </c>
      <c r="Y4" s="9">
        <v>8.75983570302261</v>
      </c>
      <c r="Z4" s="9">
        <v>0.5273069136142443</v>
      </c>
      <c r="AA4" s="10">
        <f aca="true" t="shared" si="1" ref="AA4:AA18">SUM(S4:Z4)</f>
        <v>182.7270831</v>
      </c>
    </row>
    <row r="5" spans="1:27" ht="12.75">
      <c r="A5" s="15" t="s">
        <v>113</v>
      </c>
      <c r="B5" s="18" t="s">
        <v>127</v>
      </c>
      <c r="C5" s="9">
        <v>0.3250900367885734</v>
      </c>
      <c r="D5" s="9">
        <v>0</v>
      </c>
      <c r="E5" s="9">
        <v>22.187044107988637</v>
      </c>
      <c r="F5" s="9">
        <v>402.7873579181346</v>
      </c>
      <c r="G5" s="9">
        <v>3.1587244204848686</v>
      </c>
      <c r="H5" s="9">
        <v>105.91856945491419</v>
      </c>
      <c r="I5" s="9">
        <v>0.487863890496832</v>
      </c>
      <c r="J5" s="9">
        <v>0</v>
      </c>
      <c r="K5" s="9">
        <v>7.155485884367024</v>
      </c>
      <c r="L5" s="9">
        <v>0.02139204771342195</v>
      </c>
      <c r="M5" s="9">
        <v>16.27514285554826</v>
      </c>
      <c r="N5" s="9">
        <v>11.321842433938873</v>
      </c>
      <c r="O5" s="9">
        <v>0</v>
      </c>
      <c r="P5" s="9">
        <v>3.722159743958932E-05</v>
      </c>
      <c r="Q5" s="9">
        <v>0.407813728517557</v>
      </c>
      <c r="R5" s="9">
        <v>0</v>
      </c>
      <c r="S5" s="10">
        <f t="shared" si="0"/>
        <v>570.0463640004904</v>
      </c>
      <c r="T5" s="9">
        <v>80.78781003252394</v>
      </c>
      <c r="U5" s="9">
        <v>0</v>
      </c>
      <c r="V5" s="9">
        <v>0</v>
      </c>
      <c r="W5" s="9">
        <v>0</v>
      </c>
      <c r="X5" s="9">
        <v>9.37669755027715</v>
      </c>
      <c r="Y5" s="9">
        <v>97.56891036098159</v>
      </c>
      <c r="Z5" s="9">
        <v>594.8360549057271</v>
      </c>
      <c r="AA5" s="10">
        <f t="shared" si="1"/>
        <v>1352.61583685</v>
      </c>
    </row>
    <row r="6" spans="1:27" ht="12.75">
      <c r="A6" s="15" t="s">
        <v>114</v>
      </c>
      <c r="B6" s="18" t="s">
        <v>128</v>
      </c>
      <c r="C6" s="9">
        <v>531.6787920429948</v>
      </c>
      <c r="D6" s="9">
        <v>11.657935041189647</v>
      </c>
      <c r="E6" s="9">
        <v>16.14400252988608</v>
      </c>
      <c r="F6" s="9">
        <v>11256.898907473129</v>
      </c>
      <c r="G6" s="9">
        <v>190.24724715950708</v>
      </c>
      <c r="H6" s="9">
        <v>2540.090703557725</v>
      </c>
      <c r="I6" s="9">
        <v>669.2746836188974</v>
      </c>
      <c r="J6" s="9">
        <v>552.3335896661617</v>
      </c>
      <c r="K6" s="9">
        <v>1058.7813089313108</v>
      </c>
      <c r="L6" s="9">
        <v>47.1585566289921</v>
      </c>
      <c r="M6" s="9">
        <v>841.2758778415134</v>
      </c>
      <c r="N6" s="9">
        <v>275.79534331674773</v>
      </c>
      <c r="O6" s="9">
        <v>82.4392570875583</v>
      </c>
      <c r="P6" s="9">
        <v>988.0585292017397</v>
      </c>
      <c r="Q6" s="9">
        <v>295.0512622594807</v>
      </c>
      <c r="R6" s="9">
        <v>0</v>
      </c>
      <c r="S6" s="10">
        <f t="shared" si="0"/>
        <v>19356.88599635683</v>
      </c>
      <c r="T6" s="9">
        <v>20059.403460949125</v>
      </c>
      <c r="U6" s="9">
        <v>4.873354844755147</v>
      </c>
      <c r="V6" s="9">
        <v>977.7364222828722</v>
      </c>
      <c r="W6" s="9">
        <v>5678.018865112909</v>
      </c>
      <c r="X6" s="9">
        <v>702.1860136118652</v>
      </c>
      <c r="Y6" s="9">
        <v>11689.213127031548</v>
      </c>
      <c r="Z6" s="9">
        <v>3681.4432807448907</v>
      </c>
      <c r="AA6" s="10">
        <f t="shared" si="1"/>
        <v>62149.76052093478</v>
      </c>
    </row>
    <row r="7" spans="1:27" ht="12.75">
      <c r="A7" s="15" t="s">
        <v>115</v>
      </c>
      <c r="B7" s="18" t="s">
        <v>98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10">
        <f t="shared" si="0"/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10">
        <f t="shared" si="1"/>
        <v>0</v>
      </c>
    </row>
    <row r="8" spans="1:27" ht="12.75">
      <c r="A8" s="15" t="s">
        <v>116</v>
      </c>
      <c r="B8" s="18" t="s">
        <v>48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0</v>
      </c>
    </row>
    <row r="9" spans="1:27" ht="12.75">
      <c r="A9" s="15" t="s">
        <v>117</v>
      </c>
      <c r="B9" s="18" t="s">
        <v>99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0">
        <f t="shared" si="0"/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0</v>
      </c>
    </row>
    <row r="10" spans="1:27" ht="12.75">
      <c r="A10" s="15" t="s">
        <v>118</v>
      </c>
      <c r="B10" s="18" t="s">
        <v>134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0">
        <f t="shared" si="0"/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0</v>
      </c>
    </row>
    <row r="11" spans="1:27" ht="12.75">
      <c r="A11" s="15" t="s">
        <v>119</v>
      </c>
      <c r="B11" s="18" t="s">
        <v>100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f t="shared" si="0"/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0</v>
      </c>
    </row>
    <row r="12" spans="1:27" ht="12.75">
      <c r="A12" s="15" t="s">
        <v>120</v>
      </c>
      <c r="B12" s="18" t="s">
        <v>101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0">
        <f t="shared" si="0"/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f t="shared" si="1"/>
        <v>0</v>
      </c>
    </row>
    <row r="13" spans="1:27" ht="12.75">
      <c r="A13" s="15" t="s">
        <v>121</v>
      </c>
      <c r="B13" s="18" t="s">
        <v>102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10">
        <f t="shared" si="0"/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f t="shared" si="1"/>
        <v>0</v>
      </c>
    </row>
    <row r="14" spans="1:27" ht="12.75">
      <c r="A14" s="15" t="s">
        <v>122</v>
      </c>
      <c r="B14" s="18" t="s">
        <v>49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123</v>
      </c>
      <c r="B15" s="18" t="s">
        <v>44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 t="shared" si="0"/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0</v>
      </c>
    </row>
    <row r="16" spans="1:27" ht="12.75">
      <c r="A16" s="15" t="s">
        <v>124</v>
      </c>
      <c r="B16" s="18" t="s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 t="shared" si="0"/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0</v>
      </c>
    </row>
    <row r="17" spans="1:27" ht="12.75">
      <c r="A17" s="15" t="s">
        <v>125</v>
      </c>
      <c r="B17" s="18" t="s">
        <v>103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 t="shared" si="0"/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f t="shared" si="1"/>
        <v>0</v>
      </c>
    </row>
    <row r="18" spans="1:27" ht="12.75">
      <c r="A18" s="15" t="s">
        <v>126</v>
      </c>
      <c r="B18" s="18" t="s">
        <v>46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1"/>
      <c r="B19" s="36" t="s">
        <v>59</v>
      </c>
      <c r="C19" s="10">
        <f aca="true" t="shared" si="2" ref="C19:AA19">SUM(C3:C18)</f>
        <v>551.515355997373</v>
      </c>
      <c r="D19" s="10">
        <f t="shared" si="2"/>
        <v>11.657935041189647</v>
      </c>
      <c r="E19" s="10">
        <f t="shared" si="2"/>
        <v>38.33104663787472</v>
      </c>
      <c r="F19" s="10">
        <f t="shared" si="2"/>
        <v>12789.264328056752</v>
      </c>
      <c r="G19" s="10">
        <f t="shared" si="2"/>
        <v>194.04818485924838</v>
      </c>
      <c r="H19" s="10">
        <f t="shared" si="2"/>
        <v>2646.8748659654193</v>
      </c>
      <c r="I19" s="10">
        <f t="shared" si="2"/>
        <v>830.3415137638015</v>
      </c>
      <c r="J19" s="10">
        <f t="shared" si="2"/>
        <v>583.3407946472587</v>
      </c>
      <c r="K19" s="10">
        <f t="shared" si="2"/>
        <v>1065.9675999014132</v>
      </c>
      <c r="L19" s="10">
        <f t="shared" si="2"/>
        <v>47.17994867670552</v>
      </c>
      <c r="M19" s="10">
        <f t="shared" si="2"/>
        <v>859.3819654133897</v>
      </c>
      <c r="N19" s="10">
        <f t="shared" si="2"/>
        <v>287.3617223764436</v>
      </c>
      <c r="O19" s="10">
        <f t="shared" si="2"/>
        <v>82.73313050961562</v>
      </c>
      <c r="P19" s="10">
        <f t="shared" si="2"/>
        <v>1000.3909574601835</v>
      </c>
      <c r="Q19" s="10">
        <f t="shared" si="2"/>
        <v>296.9033707918557</v>
      </c>
      <c r="R19" s="10">
        <f t="shared" si="2"/>
        <v>0</v>
      </c>
      <c r="S19" s="10">
        <f t="shared" si="2"/>
        <v>21285.292720098518</v>
      </c>
      <c r="T19" s="10">
        <f t="shared" si="2"/>
        <v>21723.293874311228</v>
      </c>
      <c r="U19" s="10">
        <f t="shared" si="2"/>
        <v>4.873354844755147</v>
      </c>
      <c r="V19" s="10">
        <f t="shared" si="2"/>
        <v>977.7364222828722</v>
      </c>
      <c r="W19" s="10">
        <f t="shared" si="2"/>
        <v>5697.58635689642</v>
      </c>
      <c r="X19" s="10">
        <f t="shared" si="2"/>
        <v>754.1990626253264</v>
      </c>
      <c r="Y19" s="10">
        <f t="shared" si="2"/>
        <v>12198.994491694148</v>
      </c>
      <c r="Z19" s="10">
        <f t="shared" si="2"/>
        <v>4328.918690621527</v>
      </c>
      <c r="AA19" s="10">
        <f t="shared" si="2"/>
        <v>66970.89497337479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Y3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18" width="9.28125" style="4" bestFit="1" customWidth="1"/>
    <col min="19" max="19" width="9.57421875" style="4" bestFit="1" customWidth="1"/>
    <col min="20" max="24" width="9.28125" style="4" bestFit="1" customWidth="1"/>
    <col min="25" max="25" width="9.28125" style="4" customWidth="1"/>
    <col min="26" max="26" width="9.28125" style="4" bestFit="1" customWidth="1"/>
    <col min="27" max="27" width="9.57421875" style="4" bestFit="1" customWidth="1"/>
    <col min="28" max="16384" width="9.140625" style="4" customWidth="1"/>
  </cols>
  <sheetData>
    <row r="1" spans="1:27" ht="12.75">
      <c r="A1" s="24"/>
      <c r="B1" s="24"/>
      <c r="C1" s="37" t="s">
        <v>111</v>
      </c>
      <c r="D1" s="37" t="s">
        <v>112</v>
      </c>
      <c r="E1" s="37" t="s">
        <v>113</v>
      </c>
      <c r="F1" s="37" t="s">
        <v>114</v>
      </c>
      <c r="G1" s="37" t="s">
        <v>115</v>
      </c>
      <c r="H1" s="37" t="s">
        <v>116</v>
      </c>
      <c r="I1" s="37" t="s">
        <v>117</v>
      </c>
      <c r="J1" s="37" t="s">
        <v>118</v>
      </c>
      <c r="K1" s="37" t="s">
        <v>119</v>
      </c>
      <c r="L1" s="37" t="s">
        <v>120</v>
      </c>
      <c r="M1" s="37" t="s">
        <v>121</v>
      </c>
      <c r="N1" s="37" t="s">
        <v>122</v>
      </c>
      <c r="O1" s="37" t="s">
        <v>123</v>
      </c>
      <c r="P1" s="37" t="s">
        <v>124</v>
      </c>
      <c r="Q1" s="37" t="s">
        <v>125</v>
      </c>
      <c r="R1" s="37" t="s">
        <v>126</v>
      </c>
      <c r="S1" s="30"/>
      <c r="T1" s="30" t="s">
        <v>8</v>
      </c>
      <c r="U1" s="30" t="s">
        <v>9</v>
      </c>
      <c r="V1" s="30" t="s">
        <v>10</v>
      </c>
      <c r="W1" s="30" t="s">
        <v>6</v>
      </c>
      <c r="X1" s="30" t="s">
        <v>7</v>
      </c>
      <c r="Y1" s="30" t="s">
        <v>17</v>
      </c>
      <c r="Z1" s="30" t="s">
        <v>18</v>
      </c>
      <c r="AA1" s="33"/>
    </row>
    <row r="2" spans="1:27" ht="68.25">
      <c r="A2" s="29"/>
      <c r="B2" s="29"/>
      <c r="C2" s="16" t="s">
        <v>104</v>
      </c>
      <c r="D2" s="16" t="s">
        <v>40</v>
      </c>
      <c r="E2" s="16" t="s">
        <v>129</v>
      </c>
      <c r="F2" s="16" t="s">
        <v>130</v>
      </c>
      <c r="G2" s="16" t="s">
        <v>105</v>
      </c>
      <c r="H2" s="16" t="s">
        <v>41</v>
      </c>
      <c r="I2" s="16" t="s">
        <v>106</v>
      </c>
      <c r="J2" s="16" t="s">
        <v>42</v>
      </c>
      <c r="K2" s="16" t="s">
        <v>100</v>
      </c>
      <c r="L2" s="16" t="s">
        <v>107</v>
      </c>
      <c r="M2" s="16" t="s">
        <v>108</v>
      </c>
      <c r="N2" s="16" t="s">
        <v>43</v>
      </c>
      <c r="O2" s="16" t="s">
        <v>44</v>
      </c>
      <c r="P2" s="16" t="s">
        <v>45</v>
      </c>
      <c r="Q2" s="16" t="s">
        <v>103</v>
      </c>
      <c r="R2" s="16" t="s">
        <v>46</v>
      </c>
      <c r="S2" s="34" t="s">
        <v>59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34" t="s">
        <v>82</v>
      </c>
    </row>
    <row r="3" spans="1:27" ht="12.75">
      <c r="A3" s="15" t="s">
        <v>111</v>
      </c>
      <c r="B3" s="18" t="s">
        <v>97</v>
      </c>
      <c r="C3" s="23">
        <v>288.8915244531586</v>
      </c>
      <c r="D3" s="23">
        <v>0</v>
      </c>
      <c r="E3" s="23">
        <v>0.08834550399387564</v>
      </c>
      <c r="F3" s="23">
        <v>4959.453464162488</v>
      </c>
      <c r="G3" s="23">
        <v>5.510446259251791</v>
      </c>
      <c r="H3" s="23">
        <v>3.9098230803322793</v>
      </c>
      <c r="I3" s="23">
        <v>635.0414379834801</v>
      </c>
      <c r="J3" s="23">
        <v>166.77246503119943</v>
      </c>
      <c r="K3" s="23">
        <v>10.730406514574716</v>
      </c>
      <c r="L3" s="23">
        <v>0</v>
      </c>
      <c r="M3" s="23">
        <v>46.56180569669826</v>
      </c>
      <c r="N3" s="23">
        <v>20.08476681880547</v>
      </c>
      <c r="O3" s="23">
        <v>1.5155892546211325</v>
      </c>
      <c r="P3" s="23">
        <v>92.28681652664737</v>
      </c>
      <c r="Q3" s="23">
        <v>20.79719245960665</v>
      </c>
      <c r="R3" s="23">
        <v>0</v>
      </c>
      <c r="S3" s="24">
        <f aca="true" t="shared" si="0" ref="S3:S30">SUM(C3:R3)</f>
        <v>6251.644083744856</v>
      </c>
      <c r="T3" s="23">
        <v>2240.4593971542586</v>
      </c>
      <c r="U3" s="23">
        <v>0</v>
      </c>
      <c r="V3" s="23">
        <v>0</v>
      </c>
      <c r="W3" s="23">
        <v>111.14315030415216</v>
      </c>
      <c r="X3" s="23">
        <v>59.47917599319818</v>
      </c>
      <c r="Y3" s="23">
        <v>2159.609992676613</v>
      </c>
      <c r="Z3" s="23">
        <v>296.8580500066521</v>
      </c>
      <c r="AA3" s="24">
        <f aca="true" t="shared" si="1" ref="AA3:AA18">SUM(S3:Z3)</f>
        <v>11119.19384987973</v>
      </c>
    </row>
    <row r="4" spans="1:27" ht="12.75">
      <c r="A4" s="15" t="s">
        <v>112</v>
      </c>
      <c r="B4" s="18" t="s">
        <v>47</v>
      </c>
      <c r="C4" s="23">
        <v>0</v>
      </c>
      <c r="D4" s="23">
        <v>0</v>
      </c>
      <c r="E4" s="23">
        <v>0</v>
      </c>
      <c r="F4" s="23">
        <v>67.56877310552478</v>
      </c>
      <c r="G4" s="23">
        <v>0</v>
      </c>
      <c r="H4" s="23">
        <v>0</v>
      </c>
      <c r="I4" s="23">
        <v>24.374112345636103</v>
      </c>
      <c r="J4" s="23">
        <v>21.717169119869567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0.05893999043941276</v>
      </c>
      <c r="R4" s="23">
        <v>0</v>
      </c>
      <c r="S4" s="24">
        <f t="shared" si="0"/>
        <v>113.71899456146987</v>
      </c>
      <c r="T4" s="23">
        <v>238.96315975891588</v>
      </c>
      <c r="U4" s="23">
        <v>0</v>
      </c>
      <c r="V4" s="23">
        <v>0</v>
      </c>
      <c r="W4" s="23">
        <v>0</v>
      </c>
      <c r="X4" s="23">
        <v>1.1300046747115597</v>
      </c>
      <c r="Y4" s="23">
        <v>87.62013924351453</v>
      </c>
      <c r="Z4" s="23">
        <v>5.274380337864737</v>
      </c>
      <c r="AA4" s="24">
        <f t="shared" si="1"/>
        <v>446.7066785764766</v>
      </c>
    </row>
    <row r="5" spans="1:27" ht="12.75">
      <c r="A5" s="15" t="s">
        <v>113</v>
      </c>
      <c r="B5" s="18" t="s">
        <v>127</v>
      </c>
      <c r="C5" s="23">
        <v>4.679822240608869</v>
      </c>
      <c r="D5" s="23">
        <v>0</v>
      </c>
      <c r="E5" s="23">
        <v>81.50405487733818</v>
      </c>
      <c r="F5" s="23">
        <v>11546.794037644457</v>
      </c>
      <c r="G5" s="23">
        <v>162.7929007080173</v>
      </c>
      <c r="H5" s="23">
        <v>443.1269468836501</v>
      </c>
      <c r="I5" s="23">
        <v>102.67377777062588</v>
      </c>
      <c r="J5" s="23">
        <v>0.00023156929242632018</v>
      </c>
      <c r="K5" s="23">
        <v>19.206096355768224</v>
      </c>
      <c r="L5" s="23">
        <v>0.030170558315585225</v>
      </c>
      <c r="M5" s="23">
        <v>43.08670882365312</v>
      </c>
      <c r="N5" s="23">
        <v>29.22447819364355</v>
      </c>
      <c r="O5" s="23">
        <v>0</v>
      </c>
      <c r="P5" s="23">
        <v>0.0013688038911878599</v>
      </c>
      <c r="Q5" s="23">
        <v>1.1257730644774242</v>
      </c>
      <c r="R5" s="23">
        <v>0</v>
      </c>
      <c r="S5" s="24">
        <f t="shared" si="0"/>
        <v>12434.246367493739</v>
      </c>
      <c r="T5" s="23">
        <v>33.147930956349526</v>
      </c>
      <c r="U5" s="23">
        <v>0</v>
      </c>
      <c r="V5" s="23">
        <v>0</v>
      </c>
      <c r="W5" s="23">
        <v>0</v>
      </c>
      <c r="X5" s="23">
        <v>2.936269109362082</v>
      </c>
      <c r="Y5" s="23">
        <v>848.4850974035458</v>
      </c>
      <c r="Z5" s="23">
        <v>7785.7495483629455</v>
      </c>
      <c r="AA5" s="24">
        <f t="shared" si="1"/>
        <v>21104.565213325943</v>
      </c>
    </row>
    <row r="6" spans="1:27" ht="12.75">
      <c r="A6" s="15" t="s">
        <v>114</v>
      </c>
      <c r="B6" s="18" t="s">
        <v>128</v>
      </c>
      <c r="C6" s="23">
        <v>1959.9082256377703</v>
      </c>
      <c r="D6" s="23">
        <v>43.9108496646116</v>
      </c>
      <c r="E6" s="23">
        <v>74.31661043100006</v>
      </c>
      <c r="F6" s="23">
        <v>82941.02528647787</v>
      </c>
      <c r="G6" s="23">
        <v>797.6874323899962</v>
      </c>
      <c r="H6" s="23">
        <v>9438.436407231215</v>
      </c>
      <c r="I6" s="23">
        <v>8925.140606635818</v>
      </c>
      <c r="J6" s="23">
        <v>3260.921614562805</v>
      </c>
      <c r="K6" s="23">
        <v>4759.7202789560815</v>
      </c>
      <c r="L6" s="23">
        <v>253.70044896842393</v>
      </c>
      <c r="M6" s="23">
        <v>3831.773031360793</v>
      </c>
      <c r="N6" s="23">
        <v>1170.8214920036742</v>
      </c>
      <c r="O6" s="23">
        <v>455.37448344154507</v>
      </c>
      <c r="P6" s="23">
        <v>3399.279926709674</v>
      </c>
      <c r="Q6" s="23">
        <v>1197.261308996237</v>
      </c>
      <c r="R6" s="23">
        <v>0</v>
      </c>
      <c r="S6" s="24">
        <f t="shared" si="0"/>
        <v>122509.27800346751</v>
      </c>
      <c r="T6" s="23">
        <v>31257.996174704735</v>
      </c>
      <c r="U6" s="23">
        <v>9.107622423636316</v>
      </c>
      <c r="V6" s="23">
        <v>1170.8584201811004</v>
      </c>
      <c r="W6" s="23">
        <v>20993.04346357795</v>
      </c>
      <c r="X6" s="23">
        <v>2638.951165087466</v>
      </c>
      <c r="Y6" s="23">
        <v>126685.80807149223</v>
      </c>
      <c r="Z6" s="23">
        <v>36265.99143159719</v>
      </c>
      <c r="AA6" s="24">
        <f t="shared" si="1"/>
        <v>341531.03435253183</v>
      </c>
    </row>
    <row r="7" spans="1:27" ht="12.75">
      <c r="A7" s="15" t="s">
        <v>115</v>
      </c>
      <c r="B7" s="18" t="s">
        <v>98</v>
      </c>
      <c r="C7" s="23">
        <v>197.31134360428808</v>
      </c>
      <c r="D7" s="23">
        <v>0</v>
      </c>
      <c r="E7" s="23">
        <v>29.367319222756834</v>
      </c>
      <c r="F7" s="23">
        <v>4255.00390945702</v>
      </c>
      <c r="G7" s="23">
        <v>1494.1831653456338</v>
      </c>
      <c r="H7" s="23">
        <v>123.15350833793147</v>
      </c>
      <c r="I7" s="23">
        <v>654.8878073176179</v>
      </c>
      <c r="J7" s="23">
        <v>227.7361006386877</v>
      </c>
      <c r="K7" s="23">
        <v>660.4808530032766</v>
      </c>
      <c r="L7" s="23">
        <v>148.3086694806638</v>
      </c>
      <c r="M7" s="23">
        <v>508.6935890867146</v>
      </c>
      <c r="N7" s="23">
        <v>292.3206417334324</v>
      </c>
      <c r="O7" s="23">
        <v>185.37090071285397</v>
      </c>
      <c r="P7" s="23">
        <v>397.39127013293745</v>
      </c>
      <c r="Q7" s="23">
        <v>264.4170868279553</v>
      </c>
      <c r="R7" s="23">
        <v>0</v>
      </c>
      <c r="S7" s="24">
        <f t="shared" si="0"/>
        <v>9438.62616490177</v>
      </c>
      <c r="T7" s="23">
        <v>4922.252656697221</v>
      </c>
      <c r="U7" s="23">
        <v>0</v>
      </c>
      <c r="V7" s="23">
        <v>30.726446280991734</v>
      </c>
      <c r="W7" s="23">
        <v>0</v>
      </c>
      <c r="X7" s="23">
        <v>0</v>
      </c>
      <c r="Y7" s="23">
        <v>5591.61518670534</v>
      </c>
      <c r="Z7" s="23">
        <v>3.8930611662505044</v>
      </c>
      <c r="AA7" s="24">
        <f t="shared" si="1"/>
        <v>19987.113515751575</v>
      </c>
    </row>
    <row r="8" spans="1:27" ht="12.75">
      <c r="A8" s="15" t="s">
        <v>116</v>
      </c>
      <c r="B8" s="18" t="s">
        <v>48</v>
      </c>
      <c r="C8" s="23">
        <v>0</v>
      </c>
      <c r="D8" s="23">
        <v>0</v>
      </c>
      <c r="E8" s="23">
        <v>9.386300203106234</v>
      </c>
      <c r="F8" s="23">
        <v>1084.4983956664187</v>
      </c>
      <c r="G8" s="23">
        <v>493.954052516062</v>
      </c>
      <c r="H8" s="23">
        <v>11112.674598574673</v>
      </c>
      <c r="I8" s="23">
        <v>849.7768000298028</v>
      </c>
      <c r="J8" s="23">
        <v>27.665488063391425</v>
      </c>
      <c r="K8" s="23">
        <v>625.3194414680236</v>
      </c>
      <c r="L8" s="23">
        <v>0</v>
      </c>
      <c r="M8" s="23">
        <v>2735.333750153912</v>
      </c>
      <c r="N8" s="23">
        <v>333.81170568007906</v>
      </c>
      <c r="O8" s="23">
        <v>115.50316287627653</v>
      </c>
      <c r="P8" s="23">
        <v>165.00166825392745</v>
      </c>
      <c r="Q8" s="23">
        <v>287.0144056502551</v>
      </c>
      <c r="R8" s="23">
        <v>0</v>
      </c>
      <c r="S8" s="24">
        <f t="shared" si="0"/>
        <v>17839.93976913593</v>
      </c>
      <c r="T8" s="23">
        <v>345.54453234805436</v>
      </c>
      <c r="U8" s="23">
        <v>0</v>
      </c>
      <c r="V8" s="23">
        <v>0</v>
      </c>
      <c r="W8" s="23">
        <v>23277.79670544054</v>
      </c>
      <c r="X8" s="23">
        <v>0</v>
      </c>
      <c r="Y8" s="23">
        <v>838.7080287855317</v>
      </c>
      <c r="Z8" s="23">
        <v>164.8243242820106</v>
      </c>
      <c r="AA8" s="24">
        <f t="shared" si="1"/>
        <v>42466.81335999207</v>
      </c>
    </row>
    <row r="9" spans="1:27" ht="12.75">
      <c r="A9" s="15" t="s">
        <v>117</v>
      </c>
      <c r="B9" s="18" t="s">
        <v>99</v>
      </c>
      <c r="C9" s="23">
        <v>656.3911851606334</v>
      </c>
      <c r="D9" s="23">
        <v>16.732578806911004</v>
      </c>
      <c r="E9" s="23">
        <v>53.25718597027967</v>
      </c>
      <c r="F9" s="23">
        <v>13412.40006195966</v>
      </c>
      <c r="G9" s="23">
        <v>240.92992294101447</v>
      </c>
      <c r="H9" s="23">
        <v>2902.2332191103037</v>
      </c>
      <c r="I9" s="23">
        <v>2446.990405683742</v>
      </c>
      <c r="J9" s="23">
        <v>607.2519206712248</v>
      </c>
      <c r="K9" s="23">
        <v>1838.260250196151</v>
      </c>
      <c r="L9" s="23">
        <v>54.06286874351038</v>
      </c>
      <c r="M9" s="23">
        <v>1467.3685388247877</v>
      </c>
      <c r="N9" s="23">
        <v>364.76733915469583</v>
      </c>
      <c r="O9" s="23">
        <v>115.60534881439348</v>
      </c>
      <c r="P9" s="23">
        <v>1049.0352370380779</v>
      </c>
      <c r="Q9" s="23">
        <v>390.1459295459907</v>
      </c>
      <c r="R9" s="23">
        <v>0</v>
      </c>
      <c r="S9" s="24">
        <f t="shared" si="0"/>
        <v>25615.431992621376</v>
      </c>
      <c r="T9" s="23">
        <v>24587.439888679077</v>
      </c>
      <c r="U9" s="23">
        <v>4.873354844755147</v>
      </c>
      <c r="V9" s="23">
        <v>977.7364222828724</v>
      </c>
      <c r="W9" s="23">
        <v>5697.586356896417</v>
      </c>
      <c r="X9" s="23">
        <v>754.1990626253265</v>
      </c>
      <c r="Y9" s="23">
        <v>14275.874228730856</v>
      </c>
      <c r="Z9" s="23">
        <v>5291.187455699404</v>
      </c>
      <c r="AA9" s="24">
        <f t="shared" si="1"/>
        <v>77204.32876238009</v>
      </c>
    </row>
    <row r="10" spans="1:27" ht="12.75">
      <c r="A10" s="15" t="s">
        <v>118</v>
      </c>
      <c r="B10" s="18" t="s">
        <v>134</v>
      </c>
      <c r="C10" s="23">
        <v>0</v>
      </c>
      <c r="D10" s="23">
        <v>0.13275690067042986</v>
      </c>
      <c r="E10" s="23">
        <v>2.6414814840113943</v>
      </c>
      <c r="F10" s="23">
        <v>694.71719785182</v>
      </c>
      <c r="G10" s="23">
        <v>48.33941068834561</v>
      </c>
      <c r="H10" s="23">
        <v>281.4269707718748</v>
      </c>
      <c r="I10" s="23">
        <v>758.0197764815501</v>
      </c>
      <c r="J10" s="23">
        <v>152.32187867498595</v>
      </c>
      <c r="K10" s="23">
        <v>1571.7997719730347</v>
      </c>
      <c r="L10" s="23">
        <v>158.4476412155085</v>
      </c>
      <c r="M10" s="23">
        <v>763.498783450531</v>
      </c>
      <c r="N10" s="23">
        <v>72.13502779610508</v>
      </c>
      <c r="O10" s="23">
        <v>77.05424466177514</v>
      </c>
      <c r="P10" s="23">
        <v>302.84581428124096</v>
      </c>
      <c r="Q10" s="23">
        <v>247.594202433133</v>
      </c>
      <c r="R10" s="23">
        <v>0</v>
      </c>
      <c r="S10" s="24">
        <f t="shared" si="0"/>
        <v>5130.974958664588</v>
      </c>
      <c r="T10" s="23">
        <v>7969.4457069858445</v>
      </c>
      <c r="U10" s="23">
        <v>0</v>
      </c>
      <c r="V10" s="23">
        <v>0</v>
      </c>
      <c r="W10" s="23">
        <v>0</v>
      </c>
      <c r="X10" s="23">
        <v>0</v>
      </c>
      <c r="Y10" s="23">
        <v>1390.8119212643742</v>
      </c>
      <c r="Z10" s="23">
        <v>230.9853986642819</v>
      </c>
      <c r="AA10" s="24">
        <f t="shared" si="1"/>
        <v>14722.217985579087</v>
      </c>
    </row>
    <row r="11" spans="1:27" ht="12.75">
      <c r="A11" s="15" t="s">
        <v>119</v>
      </c>
      <c r="B11" s="18" t="s">
        <v>100</v>
      </c>
      <c r="C11" s="23">
        <v>80.03449445487587</v>
      </c>
      <c r="D11" s="23">
        <v>11.06328719202217</v>
      </c>
      <c r="E11" s="23">
        <v>56.34552710925649</v>
      </c>
      <c r="F11" s="23">
        <v>7638.873967098675</v>
      </c>
      <c r="G11" s="23">
        <v>307.87648355191055</v>
      </c>
      <c r="H11" s="23">
        <v>993.3344143412564</v>
      </c>
      <c r="I11" s="23">
        <v>9274.837794851175</v>
      </c>
      <c r="J11" s="23">
        <v>157.82422165643774</v>
      </c>
      <c r="K11" s="23">
        <v>18392.314266361813</v>
      </c>
      <c r="L11" s="23">
        <v>975.2838257606302</v>
      </c>
      <c r="M11" s="23">
        <v>3376.7113234961885</v>
      </c>
      <c r="N11" s="23">
        <v>507.1990194122832</v>
      </c>
      <c r="O11" s="23">
        <v>89.57757288873674</v>
      </c>
      <c r="P11" s="23">
        <v>294.29091266377094</v>
      </c>
      <c r="Q11" s="23">
        <v>423.1376078902184</v>
      </c>
      <c r="R11" s="23">
        <v>0</v>
      </c>
      <c r="S11" s="24">
        <f t="shared" si="0"/>
        <v>42578.70471872925</v>
      </c>
      <c r="T11" s="23">
        <v>9129.24639152348</v>
      </c>
      <c r="U11" s="23">
        <v>0</v>
      </c>
      <c r="V11" s="23">
        <v>4915.7</v>
      </c>
      <c r="W11" s="23">
        <v>0</v>
      </c>
      <c r="X11" s="23">
        <v>0</v>
      </c>
      <c r="Y11" s="23">
        <v>9411.235204513654</v>
      </c>
      <c r="Z11" s="23">
        <v>3584.3727446378625</v>
      </c>
      <c r="AA11" s="24">
        <f t="shared" si="1"/>
        <v>69619.25905940424</v>
      </c>
    </row>
    <row r="12" spans="1:27" ht="12.75">
      <c r="A12" s="15" t="s">
        <v>120</v>
      </c>
      <c r="B12" s="18" t="s">
        <v>101</v>
      </c>
      <c r="C12" s="23">
        <v>214.1178755234887</v>
      </c>
      <c r="D12" s="23">
        <v>7.126456112677776</v>
      </c>
      <c r="E12" s="23">
        <v>10.202573817094297</v>
      </c>
      <c r="F12" s="23">
        <v>2499.267100618892</v>
      </c>
      <c r="G12" s="23">
        <v>203.21159179333466</v>
      </c>
      <c r="H12" s="23">
        <v>933.8588597405358</v>
      </c>
      <c r="I12" s="23">
        <v>1270.0063917358805</v>
      </c>
      <c r="J12" s="23">
        <v>263.9393399347348</v>
      </c>
      <c r="K12" s="23">
        <v>845.898362687118</v>
      </c>
      <c r="L12" s="23">
        <v>8345.503751375172</v>
      </c>
      <c r="M12" s="23">
        <v>4081.4185143932837</v>
      </c>
      <c r="N12" s="23">
        <v>440.66104791275967</v>
      </c>
      <c r="O12" s="23">
        <v>30.813245963703018</v>
      </c>
      <c r="P12" s="23">
        <v>660.2830402197412</v>
      </c>
      <c r="Q12" s="23">
        <v>274.48427043639094</v>
      </c>
      <c r="R12" s="23">
        <v>0</v>
      </c>
      <c r="S12" s="24">
        <f t="shared" si="0"/>
        <v>20080.792422264803</v>
      </c>
      <c r="T12" s="23">
        <v>9041.639805191473</v>
      </c>
      <c r="U12" s="23">
        <v>0</v>
      </c>
      <c r="V12" s="23">
        <v>0</v>
      </c>
      <c r="W12" s="23">
        <v>0</v>
      </c>
      <c r="X12" s="23">
        <v>0</v>
      </c>
      <c r="Y12" s="23">
        <v>3602.8397252936556</v>
      </c>
      <c r="Z12" s="23">
        <v>1404.4814212167057</v>
      </c>
      <c r="AA12" s="24">
        <f t="shared" si="1"/>
        <v>34129.75337396664</v>
      </c>
    </row>
    <row r="13" spans="1:27" ht="12.75">
      <c r="A13" s="15" t="s">
        <v>121</v>
      </c>
      <c r="B13" s="18" t="s">
        <v>102</v>
      </c>
      <c r="C13" s="23">
        <v>90.78560090785057</v>
      </c>
      <c r="D13" s="23">
        <v>1.7123273946026092</v>
      </c>
      <c r="E13" s="23">
        <v>62.138439836331415</v>
      </c>
      <c r="F13" s="23">
        <v>12218.801223299748</v>
      </c>
      <c r="G13" s="23">
        <v>1089.7329743581415</v>
      </c>
      <c r="H13" s="23">
        <v>2930.560294669349</v>
      </c>
      <c r="I13" s="23">
        <v>13478.470487413306</v>
      </c>
      <c r="J13" s="23">
        <v>1598.633512122734</v>
      </c>
      <c r="K13" s="23">
        <v>5200.0616680737685</v>
      </c>
      <c r="L13" s="23">
        <v>5041.277979258422</v>
      </c>
      <c r="M13" s="23">
        <v>29330.21566983724</v>
      </c>
      <c r="N13" s="23">
        <v>2473.465565493572</v>
      </c>
      <c r="O13" s="23">
        <v>904.4082884362957</v>
      </c>
      <c r="P13" s="23">
        <v>1659.8484686016736</v>
      </c>
      <c r="Q13" s="23">
        <v>2186.812924830836</v>
      </c>
      <c r="R13" s="23">
        <v>0</v>
      </c>
      <c r="S13" s="24">
        <f t="shared" si="0"/>
        <v>78266.92542453388</v>
      </c>
      <c r="T13" s="23">
        <v>29084.63793185338</v>
      </c>
      <c r="U13" s="23">
        <v>127.1</v>
      </c>
      <c r="V13" s="23">
        <v>1157.5</v>
      </c>
      <c r="W13" s="23">
        <v>5312.375360922429</v>
      </c>
      <c r="X13" s="23">
        <v>0</v>
      </c>
      <c r="Y13" s="23">
        <v>13020.736536061484</v>
      </c>
      <c r="Z13" s="23">
        <v>2358.410572959566</v>
      </c>
      <c r="AA13" s="24">
        <f t="shared" si="1"/>
        <v>129327.68582633072</v>
      </c>
    </row>
    <row r="14" spans="1:27" ht="12.75">
      <c r="A14" s="15" t="s">
        <v>122</v>
      </c>
      <c r="B14" s="18" t="s">
        <v>49</v>
      </c>
      <c r="C14" s="23">
        <v>3.1763604657369395</v>
      </c>
      <c r="D14" s="23">
        <v>0.04374213412450579</v>
      </c>
      <c r="E14" s="23">
        <v>0.3314602755627059</v>
      </c>
      <c r="F14" s="23">
        <v>109.34071630869313</v>
      </c>
      <c r="G14" s="23">
        <v>3.3173168706559633</v>
      </c>
      <c r="H14" s="23">
        <v>20.66955132443672</v>
      </c>
      <c r="I14" s="23">
        <v>26.62365111832597</v>
      </c>
      <c r="J14" s="23">
        <v>5.4911811926872</v>
      </c>
      <c r="K14" s="23">
        <v>22.50904464250227</v>
      </c>
      <c r="L14" s="23">
        <v>33.686472078340934</v>
      </c>
      <c r="M14" s="23">
        <v>32.727959445246235</v>
      </c>
      <c r="N14" s="23">
        <v>0</v>
      </c>
      <c r="O14" s="23">
        <v>0.23978438855336517</v>
      </c>
      <c r="P14" s="23">
        <v>8.376568419782487</v>
      </c>
      <c r="Q14" s="23">
        <v>5.4330208344368565</v>
      </c>
      <c r="R14" s="23">
        <v>0</v>
      </c>
      <c r="S14" s="24">
        <f t="shared" si="0"/>
        <v>271.96682949908524</v>
      </c>
      <c r="T14" s="23">
        <v>969.45</v>
      </c>
      <c r="U14" s="23">
        <v>0</v>
      </c>
      <c r="V14" s="23">
        <v>22809.6</v>
      </c>
      <c r="W14" s="23">
        <v>0</v>
      </c>
      <c r="X14" s="23">
        <v>0</v>
      </c>
      <c r="Y14" s="23">
        <v>0</v>
      </c>
      <c r="Z14" s="23">
        <v>0</v>
      </c>
      <c r="AA14" s="24">
        <f t="shared" si="1"/>
        <v>24051.016829499084</v>
      </c>
    </row>
    <row r="15" spans="1:27" ht="12.75">
      <c r="A15" s="15" t="s">
        <v>123</v>
      </c>
      <c r="B15" s="18" t="s">
        <v>44</v>
      </c>
      <c r="C15" s="23">
        <v>0</v>
      </c>
      <c r="D15" s="23">
        <v>0</v>
      </c>
      <c r="E15" s="23">
        <v>1.034345287814881</v>
      </c>
      <c r="F15" s="23">
        <v>93.1747692074975</v>
      </c>
      <c r="G15" s="23">
        <v>7.2692049326014665</v>
      </c>
      <c r="H15" s="23">
        <v>18.058073989826948</v>
      </c>
      <c r="I15" s="23">
        <v>77.7274503881577</v>
      </c>
      <c r="J15" s="23">
        <v>7.081977382899269</v>
      </c>
      <c r="K15" s="23">
        <v>54.82163850787899</v>
      </c>
      <c r="L15" s="23">
        <v>50.75053981265405</v>
      </c>
      <c r="M15" s="23">
        <v>127.23343179723565</v>
      </c>
      <c r="N15" s="23">
        <v>7.480643646539359</v>
      </c>
      <c r="O15" s="23">
        <v>2.1000804841841614</v>
      </c>
      <c r="P15" s="23">
        <v>14.277120866484706</v>
      </c>
      <c r="Q15" s="23">
        <v>20.098508191870746</v>
      </c>
      <c r="R15" s="23">
        <v>0</v>
      </c>
      <c r="S15" s="24">
        <f t="shared" si="0"/>
        <v>481.1077844956455</v>
      </c>
      <c r="T15" s="23">
        <v>718.8322011807651</v>
      </c>
      <c r="U15" s="23">
        <v>285.1</v>
      </c>
      <c r="V15" s="23">
        <v>16927.3</v>
      </c>
      <c r="W15" s="23">
        <v>0</v>
      </c>
      <c r="X15" s="23">
        <v>0</v>
      </c>
      <c r="Y15" s="23">
        <v>32.3747384250132</v>
      </c>
      <c r="Z15" s="23">
        <v>5.0973525843849</v>
      </c>
      <c r="AA15" s="24">
        <f t="shared" si="1"/>
        <v>18449.812076685805</v>
      </c>
    </row>
    <row r="16" spans="1:27" ht="12.75">
      <c r="A16" s="15" t="s">
        <v>124</v>
      </c>
      <c r="B16" s="18" t="s">
        <v>50</v>
      </c>
      <c r="C16" s="23">
        <v>236.41684728979664</v>
      </c>
      <c r="D16" s="23">
        <v>0</v>
      </c>
      <c r="E16" s="23">
        <v>0.15610524543278373</v>
      </c>
      <c r="F16" s="23">
        <v>155.2149315604304</v>
      </c>
      <c r="G16" s="23">
        <v>1.068313819650397</v>
      </c>
      <c r="H16" s="23">
        <v>5.914010546731808</v>
      </c>
      <c r="I16" s="23">
        <v>20.705683491583503</v>
      </c>
      <c r="J16" s="23">
        <v>2.667486367551396</v>
      </c>
      <c r="K16" s="23">
        <v>15.202472175851725</v>
      </c>
      <c r="L16" s="23">
        <v>0</v>
      </c>
      <c r="M16" s="23">
        <v>7.898234550327797</v>
      </c>
      <c r="N16" s="23">
        <v>95.5745701627378</v>
      </c>
      <c r="O16" s="23">
        <v>8.055256994664731</v>
      </c>
      <c r="P16" s="23">
        <v>2480.910534358124</v>
      </c>
      <c r="Q16" s="23">
        <v>5.110433747352108</v>
      </c>
      <c r="R16" s="23">
        <v>0</v>
      </c>
      <c r="S16" s="24">
        <f t="shared" si="0"/>
        <v>3034.8948803102353</v>
      </c>
      <c r="T16" s="23">
        <v>7336.3648201290935</v>
      </c>
      <c r="U16" s="23">
        <v>1152.3</v>
      </c>
      <c r="V16" s="23">
        <v>19153.515854620953</v>
      </c>
      <c r="W16" s="23">
        <v>0</v>
      </c>
      <c r="X16" s="23">
        <v>0</v>
      </c>
      <c r="Y16" s="23">
        <v>24.744217598592158</v>
      </c>
      <c r="Z16" s="23">
        <v>3.895938860383641</v>
      </c>
      <c r="AA16" s="24">
        <f t="shared" si="1"/>
        <v>30705.715711519257</v>
      </c>
    </row>
    <row r="17" spans="1:27" ht="12.75">
      <c r="A17" s="15" t="s">
        <v>125</v>
      </c>
      <c r="B17" s="18" t="s">
        <v>103</v>
      </c>
      <c r="C17" s="23">
        <v>67.6218540075111</v>
      </c>
      <c r="D17" s="23">
        <v>0</v>
      </c>
      <c r="E17" s="23">
        <v>2.65300724583824</v>
      </c>
      <c r="F17" s="23">
        <v>859.3439890525563</v>
      </c>
      <c r="G17" s="23">
        <v>504.32727520038543</v>
      </c>
      <c r="H17" s="23">
        <v>216.56095103950415</v>
      </c>
      <c r="I17" s="23">
        <v>930.4344427583951</v>
      </c>
      <c r="J17" s="23">
        <v>131.52218846181552</v>
      </c>
      <c r="K17" s="23">
        <v>228.69721602041628</v>
      </c>
      <c r="L17" s="23">
        <v>119.66960137788922</v>
      </c>
      <c r="M17" s="23">
        <v>1359.6075203810135</v>
      </c>
      <c r="N17" s="23">
        <v>307.81222839877955</v>
      </c>
      <c r="O17" s="23">
        <v>42.853824000646185</v>
      </c>
      <c r="P17" s="23">
        <v>259.30854518101523</v>
      </c>
      <c r="Q17" s="23">
        <v>2581.32563728729</v>
      </c>
      <c r="R17" s="23">
        <v>0</v>
      </c>
      <c r="S17" s="24">
        <f t="shared" si="0"/>
        <v>7611.738280413057</v>
      </c>
      <c r="T17" s="23">
        <v>4976.495322703102</v>
      </c>
      <c r="U17" s="23">
        <v>1633.3</v>
      </c>
      <c r="V17" s="23">
        <v>1618.6</v>
      </c>
      <c r="W17" s="23">
        <v>290.41552067577095</v>
      </c>
      <c r="X17" s="23">
        <v>0</v>
      </c>
      <c r="Y17" s="23">
        <v>746.3156963645904</v>
      </c>
      <c r="Z17" s="23">
        <v>166.8996966635903</v>
      </c>
      <c r="AA17" s="24">
        <f t="shared" si="1"/>
        <v>17043.76451682011</v>
      </c>
    </row>
    <row r="18" spans="1:27" ht="12.75">
      <c r="A18" s="15" t="s">
        <v>126</v>
      </c>
      <c r="B18" s="18" t="s">
        <v>46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0</v>
      </c>
      <c r="T18" s="23">
        <v>644.2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f t="shared" si="1"/>
        <v>644.2</v>
      </c>
    </row>
    <row r="19" spans="1:27" ht="12.75">
      <c r="A19" s="30"/>
      <c r="B19" s="31" t="s">
        <v>52</v>
      </c>
      <c r="C19" s="24">
        <f aca="true" t="shared" si="2" ref="C19:R19">SUM(C3:C18)</f>
        <v>3799.3351337457198</v>
      </c>
      <c r="D19" s="24">
        <f t="shared" si="2"/>
        <v>80.72199820562008</v>
      </c>
      <c r="E19" s="24">
        <f t="shared" si="2"/>
        <v>383.422756509817</v>
      </c>
      <c r="F19" s="24">
        <f t="shared" si="2"/>
        <v>142535.4778234717</v>
      </c>
      <c r="G19" s="24">
        <f t="shared" si="2"/>
        <v>5360.200491375001</v>
      </c>
      <c r="H19" s="24">
        <f t="shared" si="2"/>
        <v>29423.917629641626</v>
      </c>
      <c r="I19" s="24">
        <f t="shared" si="2"/>
        <v>39475.71062600509</v>
      </c>
      <c r="J19" s="24">
        <f t="shared" si="2"/>
        <v>6631.546775450315</v>
      </c>
      <c r="K19" s="24">
        <f t="shared" si="2"/>
        <v>34245.021766936254</v>
      </c>
      <c r="L19" s="24">
        <f t="shared" si="2"/>
        <v>15180.721968629532</v>
      </c>
      <c r="M19" s="24">
        <f t="shared" si="2"/>
        <v>47712.12886129762</v>
      </c>
      <c r="N19" s="24">
        <f t="shared" si="2"/>
        <v>6115.358526407107</v>
      </c>
      <c r="O19" s="24">
        <f t="shared" si="2"/>
        <v>2028.4717829182491</v>
      </c>
      <c r="P19" s="24">
        <f t="shared" si="2"/>
        <v>10783.137292056988</v>
      </c>
      <c r="Q19" s="24">
        <f t="shared" si="2"/>
        <v>7904.817242186491</v>
      </c>
      <c r="R19" s="24">
        <f t="shared" si="2"/>
        <v>0</v>
      </c>
      <c r="S19" s="24">
        <f t="shared" si="0"/>
        <v>351659.99067483714</v>
      </c>
      <c r="T19" s="24">
        <f aca="true" t="shared" si="3" ref="T19:Z19">SUM(T3:T18)</f>
        <v>133496.11591986576</v>
      </c>
      <c r="U19" s="24">
        <f t="shared" si="3"/>
        <v>3211.7809772683913</v>
      </c>
      <c r="V19" s="24">
        <f t="shared" si="3"/>
        <v>68761.53714336592</v>
      </c>
      <c r="W19" s="24">
        <f t="shared" si="3"/>
        <v>55682.360557817265</v>
      </c>
      <c r="X19" s="24">
        <f t="shared" si="3"/>
        <v>3456.695677490064</v>
      </c>
      <c r="Y19" s="24">
        <f t="shared" si="3"/>
        <v>178716.77878455896</v>
      </c>
      <c r="Z19" s="24">
        <f t="shared" si="3"/>
        <v>57567.92137703909</v>
      </c>
      <c r="AA19" s="24">
        <f>SUM(S19:Z19)</f>
        <v>852553.1811122426</v>
      </c>
    </row>
    <row r="20" spans="1:27" ht="12.75">
      <c r="A20" s="30" t="s">
        <v>3</v>
      </c>
      <c r="B20" s="31" t="s">
        <v>60</v>
      </c>
      <c r="C20" s="23">
        <v>337.03569359335177</v>
      </c>
      <c r="D20" s="23">
        <v>0.02787594861263463</v>
      </c>
      <c r="E20" s="23">
        <v>0.37774723672272764</v>
      </c>
      <c r="F20" s="23">
        <v>145.02708706976858</v>
      </c>
      <c r="G20" s="23">
        <v>8.77098447020174</v>
      </c>
      <c r="H20" s="23">
        <v>45.39735350946056</v>
      </c>
      <c r="I20" s="23">
        <v>143.05316535584947</v>
      </c>
      <c r="J20" s="23">
        <v>0.06647535093109154</v>
      </c>
      <c r="K20" s="23">
        <v>440.89860966118704</v>
      </c>
      <c r="L20" s="23">
        <v>666.5307172302231</v>
      </c>
      <c r="M20" s="23">
        <v>1027.6310122197485</v>
      </c>
      <c r="N20" s="23">
        <v>910.2938165825526</v>
      </c>
      <c r="O20" s="23">
        <v>226.2388098349117</v>
      </c>
      <c r="P20" s="23">
        <v>988.8860630464058</v>
      </c>
      <c r="Q20" s="23">
        <v>246.62044813542613</v>
      </c>
      <c r="R20" s="23">
        <v>0</v>
      </c>
      <c r="S20" s="24">
        <f t="shared" si="0"/>
        <v>5186.855859245353</v>
      </c>
      <c r="T20" s="23">
        <v>12006.01052494246</v>
      </c>
      <c r="U20" s="23">
        <v>1.8094823548001513</v>
      </c>
      <c r="V20" s="23">
        <v>174.13186273095792</v>
      </c>
      <c r="W20" s="23">
        <v>3993.7292111241813</v>
      </c>
      <c r="X20" s="23">
        <v>0</v>
      </c>
      <c r="Y20" s="23">
        <v>0</v>
      </c>
      <c r="Z20" s="23">
        <v>0</v>
      </c>
      <c r="AA20" s="24">
        <f>SUM(S20:Z20)</f>
        <v>21362.536940397753</v>
      </c>
    </row>
    <row r="21" spans="1:27" ht="12.75">
      <c r="A21" s="30" t="s">
        <v>1</v>
      </c>
      <c r="B21" s="31" t="s">
        <v>96</v>
      </c>
      <c r="C21" s="23">
        <v>55.82975573072674</v>
      </c>
      <c r="D21" s="23">
        <v>1.349178891189061</v>
      </c>
      <c r="E21" s="23">
        <v>1.7907458055002257</v>
      </c>
      <c r="F21" s="23">
        <v>464.50894791481176</v>
      </c>
      <c r="G21" s="23">
        <v>33.69909623970889</v>
      </c>
      <c r="H21" s="23">
        <v>219.33449153826285</v>
      </c>
      <c r="I21" s="23">
        <v>425.706760958833</v>
      </c>
      <c r="J21" s="23">
        <v>313.65373425779086</v>
      </c>
      <c r="K21" s="23">
        <v>538.8395729910998</v>
      </c>
      <c r="L21" s="23">
        <v>-16.04748634271354</v>
      </c>
      <c r="M21" s="23">
        <v>616.5212788029133</v>
      </c>
      <c r="N21" s="23">
        <v>113.42974886124804</v>
      </c>
      <c r="O21" s="23">
        <v>21.483292705598643</v>
      </c>
      <c r="P21" s="23">
        <v>184.34908499407757</v>
      </c>
      <c r="Q21" s="23">
        <v>106.16694289609691</v>
      </c>
      <c r="R21" s="23">
        <v>0</v>
      </c>
      <c r="S21" s="24">
        <f t="shared" si="0"/>
        <v>3080.615146245144</v>
      </c>
      <c r="T21" s="23">
        <v>5117.356210269257</v>
      </c>
      <c r="U21" s="23">
        <v>0.4095403768083852</v>
      </c>
      <c r="V21" s="23">
        <v>88.53099390312838</v>
      </c>
      <c r="W21" s="23">
        <v>3103.9750902648334</v>
      </c>
      <c r="X21" s="23">
        <v>-102.0238370773323</v>
      </c>
      <c r="Y21" s="23">
        <v>496.76680721762307</v>
      </c>
      <c r="Z21" s="23">
        <v>-142.52995207924442</v>
      </c>
      <c r="AA21" s="24">
        <f>SUM(S21:Z21)</f>
        <v>11643.099999120217</v>
      </c>
    </row>
    <row r="22" spans="1:27" ht="12.75">
      <c r="A22" s="30"/>
      <c r="B22" s="31" t="s">
        <v>84</v>
      </c>
      <c r="C22" s="24">
        <f>SUM(C19:C21)</f>
        <v>4192.200583069798</v>
      </c>
      <c r="D22" s="24">
        <f aca="true" t="shared" si="4" ref="D22:T22">SUM(D19:D21)</f>
        <v>82.09905304542177</v>
      </c>
      <c r="E22" s="24">
        <f t="shared" si="4"/>
        <v>385.59124955204</v>
      </c>
      <c r="F22" s="24">
        <f t="shared" si="4"/>
        <v>143145.01385845628</v>
      </c>
      <c r="G22" s="24">
        <f t="shared" si="4"/>
        <v>5402.670572084911</v>
      </c>
      <c r="H22" s="24">
        <f t="shared" si="4"/>
        <v>29688.649474689348</v>
      </c>
      <c r="I22" s="24">
        <f t="shared" si="4"/>
        <v>40044.47055231978</v>
      </c>
      <c r="J22" s="24">
        <f t="shared" si="4"/>
        <v>6945.266985059037</v>
      </c>
      <c r="K22" s="24">
        <f t="shared" si="4"/>
        <v>35224.75994958854</v>
      </c>
      <c r="L22" s="24">
        <f t="shared" si="4"/>
        <v>15831.205199517042</v>
      </c>
      <c r="M22" s="24">
        <f t="shared" si="4"/>
        <v>49356.28115232028</v>
      </c>
      <c r="N22" s="24">
        <f t="shared" si="4"/>
        <v>7139.082091850908</v>
      </c>
      <c r="O22" s="24">
        <f t="shared" si="4"/>
        <v>2276.1938854587593</v>
      </c>
      <c r="P22" s="24">
        <f t="shared" si="4"/>
        <v>11956.372440097472</v>
      </c>
      <c r="Q22" s="24">
        <f t="shared" si="4"/>
        <v>8257.604633218014</v>
      </c>
      <c r="R22" s="24">
        <f t="shared" si="4"/>
        <v>0</v>
      </c>
      <c r="S22" s="24">
        <f t="shared" si="0"/>
        <v>359927.4616803276</v>
      </c>
      <c r="T22" s="24">
        <f t="shared" si="4"/>
        <v>150619.48265507747</v>
      </c>
      <c r="U22" s="24">
        <f aca="true" t="shared" si="5" ref="U22:Z22">SUM(U19:U21)</f>
        <v>3214</v>
      </c>
      <c r="V22" s="24">
        <f t="shared" si="5"/>
        <v>69024.2</v>
      </c>
      <c r="W22" s="24">
        <f t="shared" si="5"/>
        <v>62780.06485920628</v>
      </c>
      <c r="X22" s="24">
        <f t="shared" si="5"/>
        <v>3354.671840412732</v>
      </c>
      <c r="Y22" s="24">
        <f t="shared" si="5"/>
        <v>179213.54559177658</v>
      </c>
      <c r="Z22" s="24">
        <f t="shared" si="5"/>
        <v>57425.391424959846</v>
      </c>
      <c r="AA22" s="24">
        <f>SUM(S22:Z22)</f>
        <v>885558.8180517607</v>
      </c>
    </row>
    <row r="23" spans="1:27" ht="12.75">
      <c r="A23" s="30" t="s">
        <v>4</v>
      </c>
      <c r="B23" s="31" t="s">
        <v>61</v>
      </c>
      <c r="C23" s="23">
        <v>502.19922263263095</v>
      </c>
      <c r="D23" s="23">
        <v>32.30094695457824</v>
      </c>
      <c r="E23" s="23">
        <v>146.70875037090042</v>
      </c>
      <c r="F23" s="23">
        <v>28958.02325727957</v>
      </c>
      <c r="G23" s="23">
        <v>2156.0436019173585</v>
      </c>
      <c r="H23" s="23">
        <v>7248.44967357471</v>
      </c>
      <c r="I23" s="23">
        <v>19017.529447680223</v>
      </c>
      <c r="J23" s="23">
        <v>2383.133014940966</v>
      </c>
      <c r="K23" s="23">
        <v>12582.18139699995</v>
      </c>
      <c r="L23" s="23">
        <v>8597.591800482955</v>
      </c>
      <c r="M23" s="23">
        <v>17821.831605711166</v>
      </c>
      <c r="N23" s="23">
        <v>18222.9179081491</v>
      </c>
      <c r="O23" s="23">
        <v>16467.70611454124</v>
      </c>
      <c r="P23" s="23">
        <v>13639.327559902524</v>
      </c>
      <c r="Q23" s="23">
        <v>3929.875366781987</v>
      </c>
      <c r="R23" s="23">
        <v>644.2</v>
      </c>
      <c r="S23" s="24">
        <f t="shared" si="0"/>
        <v>152350.01966791987</v>
      </c>
      <c r="T23" s="23"/>
      <c r="U23" s="23"/>
      <c r="V23" s="23"/>
      <c r="W23" s="23"/>
      <c r="X23" s="23"/>
      <c r="Y23" s="23"/>
      <c r="Z23" s="23"/>
      <c r="AA23" s="23"/>
    </row>
    <row r="24" spans="1:27" ht="12.75">
      <c r="A24" s="30" t="s">
        <v>14</v>
      </c>
      <c r="B24" s="32" t="s">
        <v>62</v>
      </c>
      <c r="C24" s="23">
        <v>11.4</v>
      </c>
      <c r="D24" s="23">
        <v>1.4</v>
      </c>
      <c r="E24" s="23">
        <v>15.6</v>
      </c>
      <c r="F24" s="23">
        <v>624</v>
      </c>
      <c r="G24" s="23">
        <v>158.1</v>
      </c>
      <c r="H24" s="23">
        <v>101</v>
      </c>
      <c r="I24" s="23">
        <v>608.3</v>
      </c>
      <c r="J24" s="23">
        <v>98.1</v>
      </c>
      <c r="K24" s="23">
        <v>166.6</v>
      </c>
      <c r="L24" s="23">
        <v>361.7</v>
      </c>
      <c r="M24" s="23">
        <v>2954.2</v>
      </c>
      <c r="N24" s="23">
        <v>0</v>
      </c>
      <c r="O24" s="23">
        <v>2</v>
      </c>
      <c r="P24" s="23">
        <v>44</v>
      </c>
      <c r="Q24" s="23">
        <v>180.9</v>
      </c>
      <c r="R24" s="23">
        <v>0</v>
      </c>
      <c r="S24" s="24">
        <f t="shared" si="0"/>
        <v>5327.299999999999</v>
      </c>
      <c r="T24" s="23"/>
      <c r="U24" s="23"/>
      <c r="V24" s="23"/>
      <c r="W24" s="23"/>
      <c r="X24" s="23"/>
      <c r="Y24" s="23"/>
      <c r="Z24" s="23"/>
      <c r="AA24" s="23"/>
    </row>
    <row r="25" spans="1:27" ht="12.75">
      <c r="A25" s="30" t="s">
        <v>23</v>
      </c>
      <c r="B25" s="32" t="s">
        <v>63</v>
      </c>
      <c r="C25" s="23">
        <v>359</v>
      </c>
      <c r="D25" s="23">
        <v>4.2</v>
      </c>
      <c r="E25" s="23">
        <v>0.5</v>
      </c>
      <c r="F25" s="23">
        <v>392.3</v>
      </c>
      <c r="G25" s="23">
        <v>64.8</v>
      </c>
      <c r="H25" s="23">
        <v>21.5</v>
      </c>
      <c r="I25" s="23">
        <v>60.2</v>
      </c>
      <c r="J25" s="23">
        <v>9</v>
      </c>
      <c r="K25" s="23">
        <v>259.7</v>
      </c>
      <c r="L25" s="23">
        <v>78.6</v>
      </c>
      <c r="M25" s="23">
        <v>778.3</v>
      </c>
      <c r="N25" s="23">
        <v>0</v>
      </c>
      <c r="O25" s="23">
        <v>0.4</v>
      </c>
      <c r="P25" s="23">
        <v>831</v>
      </c>
      <c r="Q25" s="23">
        <v>156.2</v>
      </c>
      <c r="R25" s="23">
        <v>0</v>
      </c>
      <c r="S25" s="24">
        <f t="shared" si="0"/>
        <v>3015.7</v>
      </c>
      <c r="T25" s="23"/>
      <c r="U25" s="23"/>
      <c r="V25" s="23"/>
      <c r="W25" s="23"/>
      <c r="X25" s="23"/>
      <c r="Y25" s="23"/>
      <c r="Z25" s="23"/>
      <c r="AA25" s="23"/>
    </row>
    <row r="26" spans="1:207" s="6" customFormat="1" ht="12.75">
      <c r="A26" s="30" t="s">
        <v>21</v>
      </c>
      <c r="B26" s="32" t="s">
        <v>64</v>
      </c>
      <c r="C26" s="23">
        <v>1204.1</v>
      </c>
      <c r="D26" s="23">
        <v>18.5</v>
      </c>
      <c r="E26" s="23">
        <v>96.4</v>
      </c>
      <c r="F26" s="23">
        <v>7940.769624832614</v>
      </c>
      <c r="G26" s="23">
        <v>1097.2858259977265</v>
      </c>
      <c r="H26" s="23">
        <v>4360.5</v>
      </c>
      <c r="I26" s="23">
        <v>12013.4</v>
      </c>
      <c r="J26" s="23">
        <v>1144</v>
      </c>
      <c r="K26" s="23">
        <v>3791.9</v>
      </c>
      <c r="L26" s="23">
        <v>4355</v>
      </c>
      <c r="M26" s="23">
        <v>26432.8</v>
      </c>
      <c r="N26" s="23">
        <v>-5.542233338928781E-13</v>
      </c>
      <c r="O26" s="23">
        <v>66.99999999999886</v>
      </c>
      <c r="P26" s="23">
        <v>3802.9</v>
      </c>
      <c r="Q26" s="23">
        <v>1224.3106152711516</v>
      </c>
      <c r="R26" s="23">
        <v>0</v>
      </c>
      <c r="S26" s="24">
        <f t="shared" si="0"/>
        <v>67548.86606610149</v>
      </c>
      <c r="T26" s="23"/>
      <c r="U26" s="23"/>
      <c r="V26" s="23"/>
      <c r="W26" s="23"/>
      <c r="X26" s="23"/>
      <c r="Y26" s="23"/>
      <c r="Z26" s="23"/>
      <c r="AA26" s="2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</row>
    <row r="27" spans="1:207" s="6" customFormat="1" ht="12.75">
      <c r="A27" s="30" t="s">
        <v>19</v>
      </c>
      <c r="B27" s="32" t="s">
        <v>66</v>
      </c>
      <c r="C27" s="24">
        <f>SUM(C23:C26)-2*C25</f>
        <v>1358.699222632631</v>
      </c>
      <c r="D27" s="24">
        <f aca="true" t="shared" si="6" ref="D27:R27">SUM(D23:D26)-2*D25</f>
        <v>48.00094695457824</v>
      </c>
      <c r="E27" s="24">
        <f t="shared" si="6"/>
        <v>258.2087503709004</v>
      </c>
      <c r="F27" s="24">
        <f t="shared" si="6"/>
        <v>37130.49288211218</v>
      </c>
      <c r="G27" s="24">
        <f t="shared" si="6"/>
        <v>3346.629427915085</v>
      </c>
      <c r="H27" s="24">
        <f t="shared" si="6"/>
        <v>11688.449673574709</v>
      </c>
      <c r="I27" s="24">
        <f t="shared" si="6"/>
        <v>31579.029447680223</v>
      </c>
      <c r="J27" s="24">
        <f t="shared" si="6"/>
        <v>3616.233014940966</v>
      </c>
      <c r="K27" s="24">
        <f t="shared" si="6"/>
        <v>16280.98139699995</v>
      </c>
      <c r="L27" s="24">
        <f t="shared" si="6"/>
        <v>13235.691800482955</v>
      </c>
      <c r="M27" s="24">
        <f t="shared" si="6"/>
        <v>46430.53160571117</v>
      </c>
      <c r="N27" s="24">
        <f t="shared" si="6"/>
        <v>18222.9179081491</v>
      </c>
      <c r="O27" s="24">
        <f t="shared" si="6"/>
        <v>16536.306114541243</v>
      </c>
      <c r="P27" s="24">
        <f t="shared" si="6"/>
        <v>16655.227559902523</v>
      </c>
      <c r="Q27" s="24">
        <f t="shared" si="6"/>
        <v>5178.885982053139</v>
      </c>
      <c r="R27" s="24">
        <f t="shared" si="6"/>
        <v>644.2</v>
      </c>
      <c r="S27" s="24">
        <f t="shared" si="0"/>
        <v>222210.48573402138</v>
      </c>
      <c r="T27" s="23"/>
      <c r="U27" s="23"/>
      <c r="V27" s="23"/>
      <c r="W27" s="23"/>
      <c r="X27" s="23"/>
      <c r="Y27" s="23"/>
      <c r="Z27" s="23"/>
      <c r="AA27" s="2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</row>
    <row r="28" spans="1:207" s="6" customFormat="1" ht="12.75">
      <c r="A28" s="30" t="s">
        <v>5</v>
      </c>
      <c r="B28" s="32" t="s">
        <v>67</v>
      </c>
      <c r="C28" s="23">
        <v>819.8</v>
      </c>
      <c r="D28" s="23">
        <v>12.4</v>
      </c>
      <c r="E28" s="23">
        <v>53.1</v>
      </c>
      <c r="F28" s="23">
        <v>9146</v>
      </c>
      <c r="G28" s="23">
        <v>2006.4</v>
      </c>
      <c r="H28" s="23">
        <v>1338.6</v>
      </c>
      <c r="I28" s="23">
        <v>3882.6</v>
      </c>
      <c r="J28" s="23">
        <v>737.4</v>
      </c>
      <c r="K28" s="23">
        <v>6452</v>
      </c>
      <c r="L28" s="23">
        <v>2688.3</v>
      </c>
      <c r="M28" s="23">
        <v>14364.1</v>
      </c>
      <c r="N28" s="23">
        <v>1501.7</v>
      </c>
      <c r="O28" s="23">
        <v>1098.4</v>
      </c>
      <c r="P28" s="23">
        <v>2092.8</v>
      </c>
      <c r="Q28" s="23">
        <v>1435.5893847288482</v>
      </c>
      <c r="R28" s="23">
        <v>0</v>
      </c>
      <c r="S28" s="24">
        <f t="shared" si="0"/>
        <v>47629.189384728845</v>
      </c>
      <c r="T28" s="23"/>
      <c r="U28" s="23"/>
      <c r="V28" s="23"/>
      <c r="W28" s="23"/>
      <c r="X28" s="23"/>
      <c r="Y28" s="23"/>
      <c r="Z28" s="23"/>
      <c r="AA28" s="2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</row>
    <row r="29" spans="1:27" ht="12.75">
      <c r="A29" s="30" t="s">
        <v>20</v>
      </c>
      <c r="B29" s="31" t="s">
        <v>65</v>
      </c>
      <c r="C29" s="24">
        <f>SUM(C27:C28)</f>
        <v>2178.4992226326312</v>
      </c>
      <c r="D29" s="24">
        <f aca="true" t="shared" si="7" ref="D29:R29">SUM(D27:D28)</f>
        <v>60.40094695457824</v>
      </c>
      <c r="E29" s="24">
        <f t="shared" si="7"/>
        <v>311.30875037090044</v>
      </c>
      <c r="F29" s="24">
        <f t="shared" si="7"/>
        <v>46276.49288211218</v>
      </c>
      <c r="G29" s="24">
        <f t="shared" si="7"/>
        <v>5353.029427915086</v>
      </c>
      <c r="H29" s="24">
        <f t="shared" si="7"/>
        <v>13027.04967357471</v>
      </c>
      <c r="I29" s="24">
        <f t="shared" si="7"/>
        <v>35461.62944768022</v>
      </c>
      <c r="J29" s="24">
        <f t="shared" si="7"/>
        <v>4353.633014940966</v>
      </c>
      <c r="K29" s="24">
        <f t="shared" si="7"/>
        <v>22732.981396999952</v>
      </c>
      <c r="L29" s="24">
        <f t="shared" si="7"/>
        <v>15923.991800482956</v>
      </c>
      <c r="M29" s="24">
        <f t="shared" si="7"/>
        <v>60794.63160571117</v>
      </c>
      <c r="N29" s="24">
        <f t="shared" si="7"/>
        <v>19724.6179081491</v>
      </c>
      <c r="O29" s="24">
        <f t="shared" si="7"/>
        <v>17634.706114541244</v>
      </c>
      <c r="P29" s="24">
        <f t="shared" si="7"/>
        <v>18748.027559902523</v>
      </c>
      <c r="Q29" s="24">
        <f t="shared" si="7"/>
        <v>6614.475366781987</v>
      </c>
      <c r="R29" s="24">
        <f t="shared" si="7"/>
        <v>644.2</v>
      </c>
      <c r="S29" s="24">
        <f t="shared" si="0"/>
        <v>269839.67511875025</v>
      </c>
      <c r="T29" s="23"/>
      <c r="U29" s="23"/>
      <c r="V29" s="23"/>
      <c r="W29" s="23"/>
      <c r="X29" s="23"/>
      <c r="Y29" s="23"/>
      <c r="Z29" s="23"/>
      <c r="AA29" s="23"/>
    </row>
    <row r="30" spans="1:27" ht="12.75">
      <c r="A30" s="30" t="s">
        <v>0</v>
      </c>
      <c r="B30" s="31" t="s">
        <v>68</v>
      </c>
      <c r="C30" s="24">
        <f aca="true" t="shared" si="8" ref="C30:R30">C22+C29</f>
        <v>6370.699805702429</v>
      </c>
      <c r="D30" s="24">
        <f t="shared" si="8"/>
        <v>142.5</v>
      </c>
      <c r="E30" s="24">
        <f t="shared" si="8"/>
        <v>696.8999999229404</v>
      </c>
      <c r="F30" s="24">
        <f t="shared" si="8"/>
        <v>189421.50674056847</v>
      </c>
      <c r="G30" s="24">
        <f t="shared" si="8"/>
        <v>10755.699999999997</v>
      </c>
      <c r="H30" s="24">
        <f t="shared" si="8"/>
        <v>42715.69914826406</v>
      </c>
      <c r="I30" s="24">
        <f t="shared" si="8"/>
        <v>75506.1</v>
      </c>
      <c r="J30" s="24">
        <f t="shared" si="8"/>
        <v>11298.900000000003</v>
      </c>
      <c r="K30" s="24">
        <f t="shared" si="8"/>
        <v>57957.74134658849</v>
      </c>
      <c r="L30" s="24">
        <f t="shared" si="8"/>
        <v>31755.197</v>
      </c>
      <c r="M30" s="24">
        <f t="shared" si="8"/>
        <v>110150.91275803145</v>
      </c>
      <c r="N30" s="24">
        <f t="shared" si="8"/>
        <v>26863.700000000008</v>
      </c>
      <c r="O30" s="24">
        <f t="shared" si="8"/>
        <v>19910.900000000005</v>
      </c>
      <c r="P30" s="24">
        <f t="shared" si="8"/>
        <v>30704.399999999994</v>
      </c>
      <c r="Q30" s="24">
        <f t="shared" si="8"/>
        <v>14872.080000000002</v>
      </c>
      <c r="R30" s="24">
        <f t="shared" si="8"/>
        <v>644.2</v>
      </c>
      <c r="S30" s="24">
        <f t="shared" si="0"/>
        <v>629767.1367990777</v>
      </c>
      <c r="T30" s="23"/>
      <c r="U30" s="23"/>
      <c r="V30" s="23"/>
      <c r="W30" s="23"/>
      <c r="X30" s="23"/>
      <c r="Y30" s="23"/>
      <c r="Z30" s="23"/>
      <c r="AA30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27" ht="12.75">
      <c r="A1" s="9"/>
      <c r="B1" s="9"/>
      <c r="C1" s="37" t="s">
        <v>111</v>
      </c>
      <c r="D1" s="37" t="s">
        <v>112</v>
      </c>
      <c r="E1" s="37" t="s">
        <v>113</v>
      </c>
      <c r="F1" s="37" t="s">
        <v>114</v>
      </c>
      <c r="G1" s="37" t="s">
        <v>115</v>
      </c>
      <c r="H1" s="37" t="s">
        <v>116</v>
      </c>
      <c r="I1" s="37" t="s">
        <v>117</v>
      </c>
      <c r="J1" s="37" t="s">
        <v>118</v>
      </c>
      <c r="K1" s="37" t="s">
        <v>119</v>
      </c>
      <c r="L1" s="37" t="s">
        <v>120</v>
      </c>
      <c r="M1" s="37" t="s">
        <v>121</v>
      </c>
      <c r="N1" s="37" t="s">
        <v>122</v>
      </c>
      <c r="O1" s="37" t="s">
        <v>123</v>
      </c>
      <c r="P1" s="37" t="s">
        <v>124</v>
      </c>
      <c r="Q1" s="37" t="s">
        <v>125</v>
      </c>
      <c r="R1" s="37" t="s">
        <v>126</v>
      </c>
      <c r="S1" s="11" t="s">
        <v>2</v>
      </c>
      <c r="T1" s="11" t="s">
        <v>8</v>
      </c>
      <c r="U1" s="11" t="s">
        <v>9</v>
      </c>
      <c r="V1" s="11" t="s">
        <v>10</v>
      </c>
      <c r="W1" s="11" t="s">
        <v>6</v>
      </c>
      <c r="X1" s="11" t="s">
        <v>7</v>
      </c>
      <c r="Y1" s="11" t="s">
        <v>17</v>
      </c>
      <c r="Z1" s="11" t="s">
        <v>18</v>
      </c>
      <c r="AA1" s="11" t="s">
        <v>22</v>
      </c>
    </row>
    <row r="2" spans="1:27" ht="68.25">
      <c r="A2" s="13"/>
      <c r="B2" s="13"/>
      <c r="C2" s="16" t="s">
        <v>104</v>
      </c>
      <c r="D2" s="16" t="s">
        <v>40</v>
      </c>
      <c r="E2" s="16" t="s">
        <v>129</v>
      </c>
      <c r="F2" s="16" t="s">
        <v>130</v>
      </c>
      <c r="G2" s="16" t="s">
        <v>105</v>
      </c>
      <c r="H2" s="16" t="s">
        <v>41</v>
      </c>
      <c r="I2" s="16" t="s">
        <v>106</v>
      </c>
      <c r="J2" s="16" t="s">
        <v>42</v>
      </c>
      <c r="K2" s="16" t="s">
        <v>100</v>
      </c>
      <c r="L2" s="16" t="s">
        <v>107</v>
      </c>
      <c r="M2" s="16" t="s">
        <v>108</v>
      </c>
      <c r="N2" s="16" t="s">
        <v>43</v>
      </c>
      <c r="O2" s="16" t="s">
        <v>44</v>
      </c>
      <c r="P2" s="16" t="s">
        <v>45</v>
      </c>
      <c r="Q2" s="16" t="s">
        <v>103</v>
      </c>
      <c r="R2" s="16" t="s">
        <v>46</v>
      </c>
      <c r="S2" s="14" t="s">
        <v>79</v>
      </c>
      <c r="T2" s="34" t="s">
        <v>72</v>
      </c>
      <c r="U2" s="34" t="s">
        <v>77</v>
      </c>
      <c r="V2" s="34" t="s">
        <v>73</v>
      </c>
      <c r="W2" s="34" t="s">
        <v>70</v>
      </c>
      <c r="X2" s="34" t="s">
        <v>74</v>
      </c>
      <c r="Y2" s="34" t="s">
        <v>75</v>
      </c>
      <c r="Z2" s="34" t="s">
        <v>78</v>
      </c>
      <c r="AA2" s="14" t="s">
        <v>83</v>
      </c>
    </row>
    <row r="3" spans="1:27" ht="12.75">
      <c r="A3" s="15" t="s">
        <v>111</v>
      </c>
      <c r="B3" s="18" t="s">
        <v>97</v>
      </c>
      <c r="C3" s="9">
        <v>67.67733219244427</v>
      </c>
      <c r="D3" s="9">
        <v>0</v>
      </c>
      <c r="E3" s="9">
        <v>0</v>
      </c>
      <c r="F3" s="9">
        <v>2089.696210705418</v>
      </c>
      <c r="G3" s="9">
        <v>0.355216322211987</v>
      </c>
      <c r="H3" s="9">
        <v>0.8846961673230539</v>
      </c>
      <c r="I3" s="9">
        <v>288.2886004500459</v>
      </c>
      <c r="J3" s="9">
        <v>65.14313004113508</v>
      </c>
      <c r="K3" s="9">
        <v>0.15466915825192196</v>
      </c>
      <c r="L3" s="9">
        <v>0</v>
      </c>
      <c r="M3" s="9">
        <v>2.780578822846442</v>
      </c>
      <c r="N3" s="9">
        <v>0.5169320298158122</v>
      </c>
      <c r="O3" s="9">
        <v>0.4582510237340809</v>
      </c>
      <c r="P3" s="9">
        <v>16.5249937711552</v>
      </c>
      <c r="Q3" s="9">
        <v>2.2189697460933266</v>
      </c>
      <c r="R3" s="9">
        <v>0</v>
      </c>
      <c r="S3" s="10">
        <f aca="true" t="shared" si="0" ref="S3:S18">SUM(C3:R3)</f>
        <v>2534.6995804304756</v>
      </c>
      <c r="T3" s="9">
        <v>896.6081250542732</v>
      </c>
      <c r="U3" s="9">
        <v>0</v>
      </c>
      <c r="V3" s="9">
        <v>0</v>
      </c>
      <c r="W3" s="9">
        <v>58.66093519893</v>
      </c>
      <c r="X3" s="9">
        <v>1.3632376075480965</v>
      </c>
      <c r="Y3" s="9">
        <v>1104.5645640883752</v>
      </c>
      <c r="Z3" s="9">
        <v>174.8777757455762</v>
      </c>
      <c r="AA3" s="10">
        <f aca="true" t="shared" si="1" ref="AA3:AA18">SUM(S3:Z3)</f>
        <v>4770.774218125179</v>
      </c>
    </row>
    <row r="4" spans="1:27" ht="12.75">
      <c r="A4" s="15" t="s">
        <v>112</v>
      </c>
      <c r="B4" s="18" t="s">
        <v>47</v>
      </c>
      <c r="C4" s="9">
        <v>0</v>
      </c>
      <c r="D4" s="9">
        <v>0</v>
      </c>
      <c r="E4" s="9">
        <v>0</v>
      </c>
      <c r="F4" s="9">
        <v>54.17279496901712</v>
      </c>
      <c r="G4" s="9">
        <v>0</v>
      </c>
      <c r="H4" s="9">
        <v>0</v>
      </c>
      <c r="I4" s="9">
        <v>23.72235713567174</v>
      </c>
      <c r="J4" s="9">
        <v>12.644910178407105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0.031936130857005474</v>
      </c>
      <c r="R4" s="9">
        <v>0</v>
      </c>
      <c r="S4" s="10">
        <f t="shared" si="0"/>
        <v>90.57199841395297</v>
      </c>
      <c r="T4" s="9">
        <v>168.13072424617172</v>
      </c>
      <c r="U4" s="9">
        <v>0</v>
      </c>
      <c r="V4" s="9">
        <v>0</v>
      </c>
      <c r="W4" s="9">
        <v>0</v>
      </c>
      <c r="X4" s="9">
        <v>0.6122790600617894</v>
      </c>
      <c r="Y4" s="9">
        <v>34.79703518118157</v>
      </c>
      <c r="Z4" s="9">
        <v>2.0946417086320293</v>
      </c>
      <c r="AA4" s="10">
        <f t="shared" si="1"/>
        <v>296.20667861000004</v>
      </c>
    </row>
    <row r="5" spans="1:27" ht="12.75">
      <c r="A5" s="15" t="s">
        <v>113</v>
      </c>
      <c r="B5" s="18" t="s">
        <v>127</v>
      </c>
      <c r="C5" s="9">
        <v>4.6536406507599715</v>
      </c>
      <c r="D5" s="9">
        <v>0</v>
      </c>
      <c r="E5" s="9">
        <v>33.676902914076074</v>
      </c>
      <c r="F5" s="9">
        <v>11099.798430049152</v>
      </c>
      <c r="G5" s="9">
        <v>160.40475050046004</v>
      </c>
      <c r="H5" s="9">
        <v>227.41902737015852</v>
      </c>
      <c r="I5" s="9">
        <v>101.82565886365812</v>
      </c>
      <c r="J5" s="9">
        <v>0.000232</v>
      </c>
      <c r="K5" s="9">
        <v>5.619775059705769</v>
      </c>
      <c r="L5" s="9">
        <v>0.029109820745821198</v>
      </c>
      <c r="M5" s="9">
        <v>10.65477880700142</v>
      </c>
      <c r="N5" s="9">
        <v>13.39880884024884</v>
      </c>
      <c r="O5" s="9">
        <v>0</v>
      </c>
      <c r="P5" s="9">
        <v>0.001302641298626881</v>
      </c>
      <c r="Q5" s="9">
        <v>0.288739682520278</v>
      </c>
      <c r="R5" s="9">
        <v>0</v>
      </c>
      <c r="S5" s="10">
        <f t="shared" si="0"/>
        <v>11657.771157199786</v>
      </c>
      <c r="T5" s="9">
        <v>19.95672181797545</v>
      </c>
      <c r="U5" s="9">
        <v>0</v>
      </c>
      <c r="V5" s="9">
        <v>0</v>
      </c>
      <c r="W5" s="9">
        <v>0</v>
      </c>
      <c r="X5" s="9">
        <v>50.35559324239387</v>
      </c>
      <c r="Y5" s="9">
        <v>547.3870343080706</v>
      </c>
      <c r="Z5" s="9">
        <v>7683.867715521779</v>
      </c>
      <c r="AA5" s="10">
        <f t="shared" si="1"/>
        <v>19959.338222090006</v>
      </c>
    </row>
    <row r="6" spans="1:27" ht="12.75">
      <c r="A6" s="15" t="s">
        <v>114</v>
      </c>
      <c r="B6" s="18" t="s">
        <v>128</v>
      </c>
      <c r="C6" s="9">
        <v>318.96409275354546</v>
      </c>
      <c r="D6" s="9">
        <v>15.856512853360774</v>
      </c>
      <c r="E6" s="9">
        <v>30.6304565860186</v>
      </c>
      <c r="F6" s="9">
        <v>53204.601186714426</v>
      </c>
      <c r="G6" s="9">
        <v>218.16795097842044</v>
      </c>
      <c r="H6" s="9">
        <v>2617.6680828210383</v>
      </c>
      <c r="I6" s="9">
        <v>7214.535083809966</v>
      </c>
      <c r="J6" s="9">
        <v>686.7277173884306</v>
      </c>
      <c r="K6" s="9">
        <v>1994.9429173192093</v>
      </c>
      <c r="L6" s="9">
        <v>84.62754394107054</v>
      </c>
      <c r="M6" s="9">
        <v>1380.8459882715733</v>
      </c>
      <c r="N6" s="9">
        <v>436.8470137611154</v>
      </c>
      <c r="O6" s="9">
        <v>137.23280096566822</v>
      </c>
      <c r="P6" s="9">
        <v>1605.8509663448667</v>
      </c>
      <c r="Q6" s="9">
        <v>386.2848103814505</v>
      </c>
      <c r="R6" s="9">
        <v>0</v>
      </c>
      <c r="S6" s="10">
        <f t="shared" si="0"/>
        <v>70333.78312489013</v>
      </c>
      <c r="T6" s="9">
        <v>16062.194493718964</v>
      </c>
      <c r="U6" s="9">
        <v>6.137824030330095</v>
      </c>
      <c r="V6" s="9">
        <v>823.0687296774607</v>
      </c>
      <c r="W6" s="9">
        <v>14999.985678978694</v>
      </c>
      <c r="X6" s="9">
        <v>770.012474245974</v>
      </c>
      <c r="Y6" s="9">
        <v>38391.25487840096</v>
      </c>
      <c r="Z6" s="9">
        <v>13349.658434080064</v>
      </c>
      <c r="AA6" s="10">
        <f t="shared" si="1"/>
        <v>154736.0956380226</v>
      </c>
    </row>
    <row r="7" spans="1:27" ht="12.75">
      <c r="A7" s="15" t="s">
        <v>115</v>
      </c>
      <c r="B7" s="18" t="s">
        <v>98</v>
      </c>
      <c r="C7" s="9">
        <v>64.98887886167515</v>
      </c>
      <c r="D7" s="9">
        <v>0</v>
      </c>
      <c r="E7" s="9">
        <v>7.732801070510016</v>
      </c>
      <c r="F7" s="9">
        <v>1808.2840489897249</v>
      </c>
      <c r="G7" s="9">
        <v>1338.9491453199278</v>
      </c>
      <c r="H7" s="9">
        <v>33.90802686246954</v>
      </c>
      <c r="I7" s="9">
        <v>193.28722859941354</v>
      </c>
      <c r="J7" s="9">
        <v>35.363698395105565</v>
      </c>
      <c r="K7" s="9">
        <v>125.02568094334276</v>
      </c>
      <c r="L7" s="9">
        <v>51.75589984222704</v>
      </c>
      <c r="M7" s="9">
        <v>209.2955597971241</v>
      </c>
      <c r="N7" s="9">
        <v>127.4871266679761</v>
      </c>
      <c r="O7" s="9">
        <v>71.55264407405647</v>
      </c>
      <c r="P7" s="9">
        <v>150.0688213047811</v>
      </c>
      <c r="Q7" s="9">
        <v>102.25781705532637</v>
      </c>
      <c r="R7" s="9">
        <v>0</v>
      </c>
      <c r="S7" s="10">
        <f t="shared" si="0"/>
        <v>4319.9573777836595</v>
      </c>
      <c r="T7" s="9">
        <v>1692.785809737861</v>
      </c>
      <c r="U7" s="9">
        <v>0</v>
      </c>
      <c r="V7" s="9">
        <v>26.633037284016932</v>
      </c>
      <c r="W7" s="9">
        <v>0</v>
      </c>
      <c r="X7" s="9">
        <v>0</v>
      </c>
      <c r="Y7" s="9">
        <v>3665.1717196026907</v>
      </c>
      <c r="Z7" s="9">
        <v>0.008881138971608846</v>
      </c>
      <c r="AA7" s="10">
        <f t="shared" si="1"/>
        <v>9704.5568255472</v>
      </c>
    </row>
    <row r="8" spans="1:27" ht="12.75">
      <c r="A8" s="15" t="s">
        <v>116</v>
      </c>
      <c r="B8" s="18" t="s">
        <v>48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338.6327064717551</v>
      </c>
      <c r="I8" s="9">
        <v>0</v>
      </c>
      <c r="J8" s="9">
        <v>0</v>
      </c>
      <c r="K8" s="9">
        <v>0</v>
      </c>
      <c r="L8" s="9">
        <v>0</v>
      </c>
      <c r="M8" s="9">
        <v>20.1132069138498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f t="shared" si="0"/>
        <v>358.7459133856049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f t="shared" si="1"/>
        <v>358.7459133856049</v>
      </c>
    </row>
    <row r="9" spans="1:27" ht="12.75">
      <c r="A9" s="15" t="s">
        <v>117</v>
      </c>
      <c r="B9" s="18" t="s">
        <v>99</v>
      </c>
      <c r="C9" s="9">
        <v>64.0564924251598</v>
      </c>
      <c r="D9" s="9">
        <v>3.83010737224219</v>
      </c>
      <c r="E9" s="9">
        <v>9.739164928284831</v>
      </c>
      <c r="F9" s="9">
        <v>351.4870088646452</v>
      </c>
      <c r="G9" s="9">
        <v>14.361735746037688</v>
      </c>
      <c r="H9" s="9">
        <v>82.45720205320887</v>
      </c>
      <c r="I9" s="9">
        <v>724.6486503136447</v>
      </c>
      <c r="J9" s="9">
        <v>14.256788258882537</v>
      </c>
      <c r="K9" s="9">
        <v>196.7771060272562</v>
      </c>
      <c r="L9" s="9">
        <v>0</v>
      </c>
      <c r="M9" s="9">
        <v>82.37696945361401</v>
      </c>
      <c r="N9" s="9">
        <v>5.530645710510065</v>
      </c>
      <c r="O9" s="9">
        <v>0</v>
      </c>
      <c r="P9" s="9">
        <v>0</v>
      </c>
      <c r="Q9" s="9">
        <v>15.161209095386292</v>
      </c>
      <c r="R9" s="9">
        <v>0</v>
      </c>
      <c r="S9" s="10">
        <f t="shared" si="0"/>
        <v>1564.6830802488726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f t="shared" si="1"/>
        <v>1564.6830802488726</v>
      </c>
    </row>
    <row r="10" spans="1:27" ht="12.75">
      <c r="A10" s="15" t="s">
        <v>118</v>
      </c>
      <c r="B10" s="18" t="s">
        <v>134</v>
      </c>
      <c r="C10" s="9">
        <v>0</v>
      </c>
      <c r="D10" s="9">
        <v>0.07107205484912285</v>
      </c>
      <c r="E10" s="9">
        <v>1.5233276919589398</v>
      </c>
      <c r="F10" s="9">
        <v>410.33508108013336</v>
      </c>
      <c r="G10" s="9">
        <v>23.061288880546506</v>
      </c>
      <c r="H10" s="9">
        <v>157.18798420165254</v>
      </c>
      <c r="I10" s="9">
        <v>475.1589776835009</v>
      </c>
      <c r="J10" s="9">
        <v>108.86947400454713</v>
      </c>
      <c r="K10" s="9">
        <v>1222.1405800028006</v>
      </c>
      <c r="L10" s="9">
        <v>113.30246130396854</v>
      </c>
      <c r="M10" s="9">
        <v>463.82470042810417</v>
      </c>
      <c r="N10" s="9">
        <v>45.363119276027874</v>
      </c>
      <c r="O10" s="9">
        <v>6.55697347582756</v>
      </c>
      <c r="P10" s="9">
        <v>37.57576835484627</v>
      </c>
      <c r="Q10" s="9">
        <v>95.04272285120291</v>
      </c>
      <c r="R10" s="9">
        <v>0</v>
      </c>
      <c r="S10" s="10">
        <f t="shared" si="0"/>
        <v>3160.013531289966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f t="shared" si="1"/>
        <v>3160.013531289966</v>
      </c>
    </row>
    <row r="11" spans="1:27" ht="12.75">
      <c r="A11" s="15" t="s">
        <v>119</v>
      </c>
      <c r="B11" s="18" t="s">
        <v>100</v>
      </c>
      <c r="C11" s="9">
        <v>20.469759074022814</v>
      </c>
      <c r="D11" s="9">
        <v>2.628846864483472</v>
      </c>
      <c r="E11" s="9">
        <v>19.41256441642909</v>
      </c>
      <c r="F11" s="9">
        <v>1857.0082791818245</v>
      </c>
      <c r="G11" s="9">
        <v>48.348557672695584</v>
      </c>
      <c r="H11" s="9">
        <v>263.76256551273207</v>
      </c>
      <c r="I11" s="9">
        <v>2556.491785276696</v>
      </c>
      <c r="J11" s="9">
        <v>28.03975434584353</v>
      </c>
      <c r="K11" s="9">
        <v>5266.281277985851</v>
      </c>
      <c r="L11" s="9">
        <v>156.25730114357407</v>
      </c>
      <c r="M11" s="9">
        <v>829.5969142471405</v>
      </c>
      <c r="N11" s="9">
        <v>45.89681250002053</v>
      </c>
      <c r="O11" s="9">
        <v>9.221770713119392</v>
      </c>
      <c r="P11" s="9">
        <v>29.84475063843498</v>
      </c>
      <c r="Q11" s="9">
        <v>61.693735687359954</v>
      </c>
      <c r="R11" s="9">
        <v>0</v>
      </c>
      <c r="S11" s="10">
        <f t="shared" si="0"/>
        <v>11194.95467526023</v>
      </c>
      <c r="T11" s="9">
        <v>240.40113902886708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f t="shared" si="1"/>
        <v>11435.355814289096</v>
      </c>
    </row>
    <row r="12" spans="1:27" ht="12.75">
      <c r="A12" s="15" t="s">
        <v>120</v>
      </c>
      <c r="B12" s="18" t="s">
        <v>101</v>
      </c>
      <c r="C12" s="9">
        <v>36.87197659905348</v>
      </c>
      <c r="D12" s="9">
        <v>0.6925687437913037</v>
      </c>
      <c r="E12" s="9">
        <v>1.680438910160993</v>
      </c>
      <c r="F12" s="9">
        <v>453.35254455744825</v>
      </c>
      <c r="G12" s="9">
        <v>29.271542976156073</v>
      </c>
      <c r="H12" s="9">
        <v>155.4478729403201</v>
      </c>
      <c r="I12" s="9">
        <v>216.61229220224962</v>
      </c>
      <c r="J12" s="9">
        <v>51.002602747675056</v>
      </c>
      <c r="K12" s="9">
        <v>136.18046163156714</v>
      </c>
      <c r="L12" s="9">
        <v>1183.9663658006457</v>
      </c>
      <c r="M12" s="9">
        <v>434.3620504459946</v>
      </c>
      <c r="N12" s="9">
        <v>23.86242639782386</v>
      </c>
      <c r="O12" s="9">
        <v>2.8433665910440564</v>
      </c>
      <c r="P12" s="9">
        <v>107.11686412620855</v>
      </c>
      <c r="Q12" s="9">
        <v>42.85138607604921</v>
      </c>
      <c r="R12" s="9">
        <v>0</v>
      </c>
      <c r="S12" s="10">
        <f t="shared" si="0"/>
        <v>2876.1147607461876</v>
      </c>
      <c r="T12" s="9">
        <v>528.4545891924952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f t="shared" si="1"/>
        <v>3404.5693499386825</v>
      </c>
    </row>
    <row r="13" spans="1:27" ht="12.75">
      <c r="A13" s="15" t="s">
        <v>121</v>
      </c>
      <c r="B13" s="18" t="s">
        <v>102</v>
      </c>
      <c r="C13" s="9">
        <v>1.5892159355889268</v>
      </c>
      <c r="D13" s="9">
        <v>0.06868796117378594</v>
      </c>
      <c r="E13" s="9">
        <v>10.667083773031928</v>
      </c>
      <c r="F13" s="9">
        <v>2327.138371005841</v>
      </c>
      <c r="G13" s="9">
        <v>173.33010296512413</v>
      </c>
      <c r="H13" s="9">
        <v>378.0264486818372</v>
      </c>
      <c r="I13" s="9">
        <v>1700.8122754674612</v>
      </c>
      <c r="J13" s="9">
        <v>145.83933420431296</v>
      </c>
      <c r="K13" s="9">
        <v>684.1290495295913</v>
      </c>
      <c r="L13" s="9">
        <v>604.9972911127934</v>
      </c>
      <c r="M13" s="9">
        <v>4659.391697681052</v>
      </c>
      <c r="N13" s="9">
        <v>232.03476825981338</v>
      </c>
      <c r="O13" s="9">
        <v>30.60906886062065</v>
      </c>
      <c r="P13" s="9">
        <v>99.84018631406413</v>
      </c>
      <c r="Q13" s="9">
        <v>256.8659163629316</v>
      </c>
      <c r="R13" s="9">
        <v>0</v>
      </c>
      <c r="S13" s="10">
        <f t="shared" si="0"/>
        <v>11305.339498115236</v>
      </c>
      <c r="T13" s="9">
        <v>65.77883287358996</v>
      </c>
      <c r="U13" s="9">
        <v>0</v>
      </c>
      <c r="V13" s="9">
        <v>0</v>
      </c>
      <c r="W13" s="9">
        <v>914.4633844878049</v>
      </c>
      <c r="X13" s="9">
        <v>0</v>
      </c>
      <c r="Y13" s="9">
        <v>44.74146545580351</v>
      </c>
      <c r="Z13" s="9">
        <v>5.90443683684304</v>
      </c>
      <c r="AA13" s="10">
        <f t="shared" si="1"/>
        <v>12336.227617769277</v>
      </c>
    </row>
    <row r="14" spans="1:27" ht="12.75">
      <c r="A14" s="15" t="s">
        <v>122</v>
      </c>
      <c r="B14" s="18" t="s">
        <v>49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</row>
    <row r="15" spans="1:27" ht="12.75">
      <c r="A15" s="15" t="s">
        <v>123</v>
      </c>
      <c r="B15" s="18" t="s">
        <v>44</v>
      </c>
      <c r="C15" s="9">
        <v>0</v>
      </c>
      <c r="D15" s="9">
        <v>0</v>
      </c>
      <c r="E15" s="9">
        <v>0.031124360685642335</v>
      </c>
      <c r="F15" s="9">
        <v>2.7657521803396348</v>
      </c>
      <c r="G15" s="9">
        <v>0.20958264738327104</v>
      </c>
      <c r="H15" s="9">
        <v>0.44187417209119734</v>
      </c>
      <c r="I15" s="9">
        <v>2.1784718512100354</v>
      </c>
      <c r="J15" s="9">
        <v>0.21542919335403493</v>
      </c>
      <c r="K15" s="9">
        <v>1.4963453602808556</v>
      </c>
      <c r="L15" s="9">
        <v>1.5437987532298514</v>
      </c>
      <c r="M15" s="9">
        <v>3.7216493129719357</v>
      </c>
      <c r="N15" s="9">
        <v>0.22755636447446737</v>
      </c>
      <c r="O15" s="9">
        <v>0.06388309651747726</v>
      </c>
      <c r="P15" s="9">
        <v>0.43430082664648473</v>
      </c>
      <c r="Q15" s="9">
        <v>0.56907257527921</v>
      </c>
      <c r="R15" s="9">
        <v>0</v>
      </c>
      <c r="S15" s="10">
        <f t="shared" si="0"/>
        <v>13.898840694464099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f t="shared" si="1"/>
        <v>13.898840694464099</v>
      </c>
    </row>
    <row r="16" spans="1:27" ht="12.75">
      <c r="A16" s="15" t="s">
        <v>124</v>
      </c>
      <c r="B16" s="18" t="s">
        <v>50</v>
      </c>
      <c r="C16" s="9">
        <v>4.486420149764747</v>
      </c>
      <c r="D16" s="9">
        <v>0</v>
      </c>
      <c r="E16" s="9">
        <v>0</v>
      </c>
      <c r="F16" s="9">
        <v>1.7609076751882726</v>
      </c>
      <c r="G16" s="9">
        <v>0</v>
      </c>
      <c r="H16" s="9">
        <v>0</v>
      </c>
      <c r="I16" s="9">
        <v>0.13513366550460637</v>
      </c>
      <c r="J16" s="9">
        <v>0</v>
      </c>
      <c r="K16" s="9">
        <v>0.038028055783142715</v>
      </c>
      <c r="L16" s="9">
        <v>0</v>
      </c>
      <c r="M16" s="9">
        <v>0</v>
      </c>
      <c r="N16" s="9">
        <v>0.2354305188681695</v>
      </c>
      <c r="O16" s="9">
        <v>0</v>
      </c>
      <c r="P16" s="9">
        <v>0</v>
      </c>
      <c r="Q16" s="9">
        <v>0.0013726525280509882</v>
      </c>
      <c r="R16" s="9">
        <v>0</v>
      </c>
      <c r="S16" s="10">
        <f t="shared" si="0"/>
        <v>6.65729271763699</v>
      </c>
      <c r="T16" s="9">
        <v>3.965679221116293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10.622971938753283</v>
      </c>
    </row>
    <row r="17" spans="1:27" ht="12.75">
      <c r="A17" s="15" t="s">
        <v>125</v>
      </c>
      <c r="B17" s="18" t="s">
        <v>103</v>
      </c>
      <c r="C17" s="9">
        <v>0</v>
      </c>
      <c r="D17" s="9">
        <v>0</v>
      </c>
      <c r="E17" s="9">
        <v>0.05723754216911994</v>
      </c>
      <c r="F17" s="9">
        <v>33.57367641171656</v>
      </c>
      <c r="G17" s="9">
        <v>13.471689414627333</v>
      </c>
      <c r="H17" s="9">
        <v>4.561639143122952</v>
      </c>
      <c r="I17" s="9">
        <v>72.50694192478272</v>
      </c>
      <c r="J17" s="9">
        <v>2.9254431165866066</v>
      </c>
      <c r="K17" s="9">
        <v>12.024685695313043</v>
      </c>
      <c r="L17" s="9">
        <v>2.7955623334480166</v>
      </c>
      <c r="M17" s="9">
        <v>105.54449179358774</v>
      </c>
      <c r="N17" s="9">
        <v>9.733571452981613</v>
      </c>
      <c r="O17" s="9">
        <v>1.410280064109939</v>
      </c>
      <c r="P17" s="9">
        <v>1.2244180181614546</v>
      </c>
      <c r="Q17" s="9">
        <v>523.8910850849388</v>
      </c>
      <c r="R17" s="9">
        <v>0</v>
      </c>
      <c r="S17" s="10">
        <f t="shared" si="0"/>
        <v>783.7207219955459</v>
      </c>
      <c r="T17" s="9">
        <v>19.51237034841385</v>
      </c>
      <c r="U17" s="9">
        <v>0</v>
      </c>
      <c r="V17" s="9">
        <v>0</v>
      </c>
      <c r="W17" s="9">
        <v>0</v>
      </c>
      <c r="X17" s="9">
        <v>0</v>
      </c>
      <c r="Y17" s="9">
        <v>178.93431471200657</v>
      </c>
      <c r="Z17" s="9">
        <v>52.873394054325566</v>
      </c>
      <c r="AA17" s="10">
        <f t="shared" si="1"/>
        <v>1035.0408011102918</v>
      </c>
    </row>
    <row r="18" spans="1:27" ht="12.75">
      <c r="A18" s="15" t="s">
        <v>126</v>
      </c>
      <c r="B18" s="18" t="s">
        <v>46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f t="shared" si="1"/>
        <v>0</v>
      </c>
    </row>
    <row r="19" spans="1:27" ht="12.75">
      <c r="A19" s="11"/>
      <c r="B19" s="36" t="s">
        <v>59</v>
      </c>
      <c r="C19" s="10">
        <f aca="true" t="shared" si="2" ref="C19:Z19">SUM(C3:C18)</f>
        <v>583.7578086420147</v>
      </c>
      <c r="D19" s="10">
        <f t="shared" si="2"/>
        <v>23.147795849900646</v>
      </c>
      <c r="E19" s="10">
        <f t="shared" si="2"/>
        <v>115.15110219332524</v>
      </c>
      <c r="F19" s="10">
        <f t="shared" si="2"/>
        <v>73693.97429238487</v>
      </c>
      <c r="G19" s="10">
        <f t="shared" si="2"/>
        <v>2019.9315634235907</v>
      </c>
      <c r="H19" s="10">
        <f t="shared" si="2"/>
        <v>4260.398126397708</v>
      </c>
      <c r="I19" s="10">
        <f t="shared" si="2"/>
        <v>13570.203457243802</v>
      </c>
      <c r="J19" s="10">
        <f t="shared" si="2"/>
        <v>1151.0285138742802</v>
      </c>
      <c r="K19" s="10">
        <f t="shared" si="2"/>
        <v>9644.810576768954</v>
      </c>
      <c r="L19" s="10">
        <f t="shared" si="2"/>
        <v>2199.275334051703</v>
      </c>
      <c r="M19" s="10">
        <f t="shared" si="2"/>
        <v>8202.50858597486</v>
      </c>
      <c r="N19" s="10">
        <f t="shared" si="2"/>
        <v>941.1342117796762</v>
      </c>
      <c r="O19" s="10">
        <f t="shared" si="2"/>
        <v>259.94903886469785</v>
      </c>
      <c r="P19" s="10">
        <f t="shared" si="2"/>
        <v>2048.4823723404634</v>
      </c>
      <c r="Q19" s="10">
        <f t="shared" si="2"/>
        <v>1487.1587733819233</v>
      </c>
      <c r="R19" s="10">
        <f t="shared" si="2"/>
        <v>0</v>
      </c>
      <c r="S19" s="10">
        <f t="shared" si="2"/>
        <v>120200.91155317175</v>
      </c>
      <c r="T19" s="10">
        <f t="shared" si="2"/>
        <v>19697.78848523973</v>
      </c>
      <c r="U19" s="10">
        <f t="shared" si="2"/>
        <v>6.137824030330095</v>
      </c>
      <c r="V19" s="10">
        <f t="shared" si="2"/>
        <v>849.7017669614777</v>
      </c>
      <c r="W19" s="10">
        <f t="shared" si="2"/>
        <v>15973.109998665428</v>
      </c>
      <c r="X19" s="10">
        <f t="shared" si="2"/>
        <v>822.3435841559777</v>
      </c>
      <c r="Y19" s="10">
        <f t="shared" si="2"/>
        <v>43966.85101174909</v>
      </c>
      <c r="Z19" s="10">
        <f t="shared" si="2"/>
        <v>21269.285279086187</v>
      </c>
      <c r="AA19" s="10">
        <f>SUM(S19:Z19)</f>
        <v>222786.12950306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bh</cp:lastModifiedBy>
  <cp:lastPrinted>2004-06-09T15:34:27Z</cp:lastPrinted>
  <dcterms:created xsi:type="dcterms:W3CDTF">2003-01-21T11:22:50Z</dcterms:created>
  <dcterms:modified xsi:type="dcterms:W3CDTF">2010-03-29T10:39:20Z</dcterms:modified>
  <cp:category/>
  <cp:version/>
  <cp:contentType/>
  <cp:contentStatus/>
</cp:coreProperties>
</file>